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체별 제작가이드" sheetId="1" state="visible" r:id="rId1"/>
    <sheet xmlns:r="http://schemas.openxmlformats.org/officeDocument/2006/relationships" name="가이드 원문 링크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맑은 고딕"/>
      <b val="1"/>
      <color rgb="00FFFFFF"/>
      <sz val="18"/>
    </font>
    <font>
      <name val="맑은 고딕"/>
      <i val="1"/>
      <color rgb="005A6473"/>
      <sz val="10"/>
    </font>
    <font>
      <name val="맑은 고딕"/>
      <b val="1"/>
      <color rgb="00FFFFFF"/>
      <sz val="11"/>
    </font>
    <font>
      <name val="맑은 고딕"/>
      <color rgb="000F4C81"/>
      <sz val="10"/>
      <u val="single"/>
    </font>
    <font>
      <name val="맑은 고딕"/>
      <sz val="10"/>
    </font>
    <font>
      <name val="맑은 고딕"/>
      <b val="1"/>
      <color rgb="008B6914"/>
      <sz val="10"/>
    </font>
    <font>
      <name val="Consolas"/>
      <b val="1"/>
      <color rgb="000F4C81"/>
      <sz val="9"/>
    </font>
    <font>
      <name val="Consolas"/>
      <color rgb="00C76F0E"/>
      <sz val="9"/>
    </font>
    <font>
      <name val="맑은 고딕"/>
      <b val="1"/>
      <color rgb="001F6B30"/>
      <sz val="10"/>
    </font>
    <font>
      <name val="맑은 고딕"/>
      <b val="1"/>
      <color rgb="001B5BAA"/>
      <sz val="10"/>
    </font>
    <font>
      <name val="맑은 고딕"/>
      <i val="1"/>
      <color rgb="00D32F2F"/>
      <sz val="9"/>
    </font>
    <font>
      <name val="맑은 고딕"/>
      <b val="1"/>
      <color rgb="00FFFFFF"/>
      <sz val="16"/>
    </font>
    <font>
      <name val="맑은 고딕"/>
      <b val="1"/>
      <sz val="10"/>
    </font>
    <font>
      <name val="맑은 고딕"/>
      <b val="1"/>
      <color rgb="006B21A8"/>
      <sz val="10"/>
    </font>
    <font>
      <b val="1"/>
      <color rgb="006B21A8"/>
      <sz val="12"/>
    </font>
    <font>
      <color rgb="002563EB"/>
      <sz val="10"/>
      <u val="single"/>
    </font>
    <font>
      <color rgb="001B6FB7"/>
      <sz val="10"/>
      <u val="single"/>
    </font>
  </fonts>
  <fills count="10">
    <fill>
      <patternFill/>
    </fill>
    <fill>
      <patternFill patternType="gray125"/>
    </fill>
    <fill>
      <patternFill patternType="solid">
        <fgColor rgb="000F4C81"/>
      </patternFill>
    </fill>
    <fill>
      <patternFill patternType="solid">
        <fgColor rgb="00FFF8D6"/>
      </patternFill>
    </fill>
    <fill>
      <patternFill patternType="solid">
        <fgColor rgb="00FAFBFC"/>
      </patternFill>
    </fill>
    <fill>
      <patternFill patternType="solid">
        <fgColor rgb="00DFF5E1"/>
      </patternFill>
    </fill>
    <fill>
      <patternFill patternType="solid">
        <fgColor rgb="00DCE9FB"/>
      </patternFill>
    </fill>
    <fill>
      <patternFill patternType="solid">
        <fgColor rgb="00FEE2E2"/>
      </patternFill>
    </fill>
    <fill>
      <patternFill patternType="solid">
        <fgColor rgb="00F3E8FF"/>
      </patternFill>
    </fill>
    <fill>
      <patternFill patternType="solid">
        <fgColor rgb="00F3E8FF"/>
        <bgColor rgb="00F3E8FF"/>
      </patternFill>
    </fill>
  </fills>
  <borders count="7">
    <border>
      <left/>
      <right/>
      <top/>
      <bottom/>
      <diagonal/>
    </border>
    <border>
      <left style="thin">
        <color rgb="00D0D5DB"/>
      </left>
      <right style="thin">
        <color rgb="00D0D5DB"/>
      </right>
      <top style="thin">
        <color rgb="00D0D5DB"/>
      </top>
      <bottom style="thin">
        <color rgb="00D0D5DB"/>
      </bottom>
    </border>
    <border>
      <left/>
      <right/>
      <top style="thin">
        <color rgb="00D0D5DB"/>
      </top>
      <bottom/>
      <diagonal/>
    </border>
    <border>
      <left/>
      <right style="thin">
        <color rgb="00D0D5DB"/>
      </right>
      <top style="thin">
        <color rgb="00D0D5DB"/>
      </top>
      <bottom/>
      <diagonal/>
    </border>
    <border>
      <left/>
      <right/>
      <top style="thin">
        <color rgb="00D0D5DB"/>
      </top>
      <bottom style="thin">
        <color rgb="00D0D5DB"/>
      </bottom>
      <diagonal/>
    </border>
    <border>
      <left/>
      <right style="thin">
        <color rgb="00D0D5DB"/>
      </right>
      <top style="thin">
        <color rgb="00D0D5DB"/>
      </top>
      <bottom style="thin">
        <color rgb="00D0D5DB"/>
      </bottom>
      <diagonal/>
    </border>
    <border>
      <left style="thin">
        <color rgb="00D6BCFA"/>
      </left>
      <right style="thin">
        <color rgb="00D6BCFA"/>
      </right>
      <top style="thin">
        <color rgb="00D6BCFA"/>
      </top>
      <bottom style="thin">
        <color rgb="00D6BCF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11" fillId="7" borderId="0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14" fillId="8" borderId="1" applyAlignment="1" pivotButton="0" quotePrefix="0" xfId="0">
      <alignment horizontal="center" vertical="center"/>
    </xf>
    <xf numFmtId="0" fontId="14" fillId="8" borderId="1" applyAlignment="1" pivotButton="0" quotePrefix="0" xfId="0">
      <alignment horizontal="left" vertical="center" wrapText="1"/>
    </xf>
    <xf numFmtId="0" fontId="15" fillId="0" borderId="0" pivotButton="0" quotePrefix="0" xfId="0"/>
    <xf numFmtId="0" fontId="0" fillId="9" borderId="6" applyAlignment="1" pivotButton="0" quotePrefix="0" xfId="0">
      <alignment vertical="top" wrapText="1"/>
    </xf>
    <xf numFmtId="0" fontId="16" fillId="9" borderId="6" applyAlignment="1" pivotButton="0" quotePrefix="0" xfId="0">
      <alignment vertical="top" wrapText="1"/>
    </xf>
    <xf numFmtId="0" fontId="17" fillId="4" borderId="1" applyAlignment="1" pivotButton="0" quotePrefix="0" xfId="0">
      <alignment horizontal="left" vertical="center" wrapText="1"/>
    </xf>
    <xf numFmtId="0" fontId="17" fillId="0" borderId="1" applyAlignment="1" pivotButton="0" quotePrefix="0" xfId="0">
      <alignment horizontal="left" vertical="center" wrapText="1"/>
    </xf>
    <xf numFmtId="0" fontId="17" fillId="5" borderId="1" applyAlignment="1" pivotButton="0" quotePrefix="0" xfId="0">
      <alignment horizontal="center" vertical="center"/>
    </xf>
    <xf numFmtId="0" fontId="17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akaobusiness.gitbook.io/main/ad/moment/performance/talkboard/content-guide" TargetMode="External" Id="rId1"/><Relationship Type="http://schemas.openxmlformats.org/officeDocument/2006/relationships/hyperlink" Target="https://kakaobusiness.gitbook.io/main/ad/moment/start/cpt" TargetMode="External" Id="rId2"/><Relationship Type="http://schemas.openxmlformats.org/officeDocument/2006/relationships/hyperlink" Target="https://kakaobusiness.gitbook.io/main/ad/moment/start/cpt-beta/motion/content-guide" TargetMode="External" Id="rId3"/><Relationship Type="http://schemas.openxmlformats.org/officeDocument/2006/relationships/hyperlink" Target="https://kakaobusiness.gitbook.io/main/ad/moment/performance/talkboard/content-guide" TargetMode="External" Id="rId4"/><Relationship Type="http://schemas.openxmlformats.org/officeDocument/2006/relationships/hyperlink" Target="https://kakaobusiness.gitbook.io/main/ad/moment/performance/talkboard/content-guide" TargetMode="External" Id="rId5"/><Relationship Type="http://schemas.openxmlformats.org/officeDocument/2006/relationships/hyperlink" Target="https://kakaobusiness.gitbook.io/main/ad/moment/performance/talkboard/content-guide" TargetMode="External" Id="rId6"/><Relationship Type="http://schemas.openxmlformats.org/officeDocument/2006/relationships/hyperlink" Target="https://kakaobusiness.gitbook.io/main/ad/moment/performance/talkboard/content-guide" TargetMode="External" Id="rId7"/><Relationship Type="http://schemas.openxmlformats.org/officeDocument/2006/relationships/hyperlink" Target="https://kakaobusiness.gitbook.io/main/ad/moment/performance/talkboard/content-guide" TargetMode="External" Id="rId8"/><Relationship Type="http://schemas.openxmlformats.org/officeDocument/2006/relationships/hyperlink" Target="https://kakaobusiness.gitbook.io/main/ad/moment/performance/talkboard/content-guide" TargetMode="External" Id="rId9"/><Relationship Type="http://schemas.openxmlformats.org/officeDocument/2006/relationships/hyperlink" Target="https://kakaobusiness.gitbook.io/main/ad/moment/performance/talkboard/content-guide" TargetMode="External" Id="rId10"/><Relationship Type="http://schemas.openxmlformats.org/officeDocument/2006/relationships/hyperlink" Target="https://kakaobusiness.gitbook.io/main/ad/moment/start/disp" TargetMode="External" Id="rId11"/><Relationship Type="http://schemas.openxmlformats.org/officeDocument/2006/relationships/hyperlink" Target="https://kakaobusiness.gitbook.io/main/ad/moment/start/video" TargetMode="External" Id="rId12"/><Relationship Type="http://schemas.openxmlformats.org/officeDocument/2006/relationships/hyperlink" Target="https://kakaobusiness.gitbook.io/main/ad/moment/start/talkboard" TargetMode="External" Id="rId13"/><Relationship Type="http://schemas.openxmlformats.org/officeDocument/2006/relationships/hyperlink" Target="https://ads.naver.com/adguide?categorySeq=179" TargetMode="External" Id="rId14"/><Relationship Type="http://schemas.openxmlformats.org/officeDocument/2006/relationships/hyperlink" Target="https://ads.naver.com/adguide?categorySeq=179" TargetMode="External" Id="rId15"/><Relationship Type="http://schemas.openxmlformats.org/officeDocument/2006/relationships/hyperlink" Target="https://ads.naver.com/adguide?categorySeq=179" TargetMode="External" Id="rId16"/><Relationship Type="http://schemas.openxmlformats.org/officeDocument/2006/relationships/hyperlink" Target="https://ads.naver.com/adguide?categorySeq=179" TargetMode="External" Id="rId17"/><Relationship Type="http://schemas.openxmlformats.org/officeDocument/2006/relationships/hyperlink" Target="https://ads.naver.com/adguide?categorySeq=179" TargetMode="External" Id="rId18"/><Relationship Type="http://schemas.openxmlformats.org/officeDocument/2006/relationships/hyperlink" Target="https://ads.naver.com/adguide?categorySeq=179" TargetMode="External" Id="rId19"/><Relationship Type="http://schemas.openxmlformats.org/officeDocument/2006/relationships/hyperlink" Target="https://ads.naver.com/adguide?categorySeq=179" TargetMode="External" Id="rId20"/><Relationship Type="http://schemas.openxmlformats.org/officeDocument/2006/relationships/hyperlink" Target="https://ads.naver.com/adguide?categorySeq=179" TargetMode="External" Id="rId21"/><Relationship Type="http://schemas.openxmlformats.org/officeDocument/2006/relationships/hyperlink" Target="https://ads.naver.com/adguide?categorySeq=179" TargetMode="External" Id="rId22"/><Relationship Type="http://schemas.openxmlformats.org/officeDocument/2006/relationships/hyperlink" Target="https://ads.naver.com/adguide?categorySeq=179" TargetMode="External" Id="rId23"/><Relationship Type="http://schemas.openxmlformats.org/officeDocument/2006/relationships/hyperlink" Target="https://ads.naver.com/adguide?categorySeq=179" TargetMode="External" Id="rId24"/><Relationship Type="http://schemas.openxmlformats.org/officeDocument/2006/relationships/hyperlink" Target="https://www.facebook.com/business/ads-guide/update/image" TargetMode="External" Id="rId25"/><Relationship Type="http://schemas.openxmlformats.org/officeDocument/2006/relationships/hyperlink" Target="https://www.facebook.com/business/ads-guide/update/image" TargetMode="External" Id="rId26"/><Relationship Type="http://schemas.openxmlformats.org/officeDocument/2006/relationships/hyperlink" Target="https://www.facebook.com/business/ads-guide/update/image" TargetMode="External" Id="rId27"/><Relationship Type="http://schemas.openxmlformats.org/officeDocument/2006/relationships/hyperlink" Target="https://www.facebook.com/business/ads-guide/update/image" TargetMode="External" Id="rId28"/><Relationship Type="http://schemas.openxmlformats.org/officeDocument/2006/relationships/hyperlink" Target="https://www.facebook.com/business/ads-guide/update/image" TargetMode="External" Id="rId29"/><Relationship Type="http://schemas.openxmlformats.org/officeDocument/2006/relationships/hyperlink" Target="https://www.facebook.com/business/ads-guide/update/image" TargetMode="External" Id="rId30"/><Relationship Type="http://schemas.openxmlformats.org/officeDocument/2006/relationships/hyperlink" Target="https://nosp.da.naver.com/center/sales/prodguide/list" TargetMode="External" Id="rId31"/><Relationship Type="http://schemas.openxmlformats.org/officeDocument/2006/relationships/hyperlink" Target="https://nosp.da.naver.com/center/sales/prodguide/list" TargetMode="External" Id="rId32"/><Relationship Type="http://schemas.openxmlformats.org/officeDocument/2006/relationships/hyperlink" Target="https://nosp.da.naver.com/center/sales/prodguide/list" TargetMode="External" Id="rId33"/><Relationship Type="http://schemas.openxmlformats.org/officeDocument/2006/relationships/hyperlink" Target="https://nosp.da.naver.com/center/sales/prodguide/list" TargetMode="External" Id="rId34"/><Relationship Type="http://schemas.openxmlformats.org/officeDocument/2006/relationships/hyperlink" Target="https://nosp.da.naver.com/center/sales/prodguide/list" TargetMode="External" Id="rId35"/><Relationship Type="http://schemas.openxmlformats.org/officeDocument/2006/relationships/hyperlink" Target="https://nosp.da.naver.com/center/sales/prodguide/list" TargetMode="External" Id="rId36"/><Relationship Type="http://schemas.openxmlformats.org/officeDocument/2006/relationships/hyperlink" Target="https://nosp.da.naver.com/center/sales/prodguide/list" TargetMode="External" Id="rId37"/><Relationship Type="http://schemas.openxmlformats.org/officeDocument/2006/relationships/hyperlink" Target="https://nosp.da.naver.com/center/sales/prodguide/list" TargetMode="External" Id="rId38"/><Relationship Type="http://schemas.openxmlformats.org/officeDocument/2006/relationships/hyperlink" Target="https://nosp.da.naver.com/center/sales/prodguide/list" TargetMode="External" Id="rId39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40"/><Relationship Type="http://schemas.openxmlformats.org/officeDocument/2006/relationships/hyperlink" Target="&#51228;&#51089;&#44032;&#51060;&#46300;_&#52628;&#52636;/260526_Spotify Q2 Project Golden Campaign_Creative Spec_260526.xlsx" TargetMode="External" Id="rId41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2"/><Relationship Type="http://schemas.openxmlformats.org/officeDocument/2006/relationships/hyperlink" Target="&#51228;&#51089;&#44032;&#51060;&#46300;_&#52628;&#52636;/260526_Spotify Q2 Project Golden Campaign_Creative Spec_260526.xlsx" TargetMode="External" Id="rId43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4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5"/><Relationship Type="http://schemas.openxmlformats.org/officeDocument/2006/relationships/hyperlink" Target="&#51228;&#51089;&#44032;&#51060;&#46300;_&#52628;&#52636;/260526_Spotify Q2 Project Golden Campaign_Creative Spec_260526.xlsx" TargetMode="External" Id="rId46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7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8"/><Relationship Type="http://schemas.openxmlformats.org/officeDocument/2006/relationships/hyperlink" Target="&#51228;&#51089;&#44032;&#51060;&#46300;_&#52628;&#52636;/260512_LEGO_CITY Campaign Creative Guide.xlsx" TargetMode="External" Id="rId49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0"/><Relationship Type="http://schemas.openxmlformats.org/officeDocument/2006/relationships/hyperlink" Target="&#51228;&#51089;&#44032;&#51060;&#46300;_&#52628;&#52636;/260512_LEGO_CITY Campaign Creative Guide.xlsx" TargetMode="External" Id="rId51"/><Relationship Type="http://schemas.openxmlformats.org/officeDocument/2006/relationships/hyperlink" Target="&#51228;&#51089;&#44032;&#51060;&#46300;_&#52628;&#52636;/260420_Blue Buffalo_Apr Campaign Creative Guide_KKO_0420.xlsx" TargetMode="External" Id="rId52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3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4"/><Relationship Type="http://schemas.openxmlformats.org/officeDocument/2006/relationships/hyperlink" Target="&#51228;&#51089;&#44032;&#51060;&#46300;_&#52628;&#52636;/260429_SWA_2026 SCD Campaign Creative Guide_260429.xlsx" TargetMode="External" Id="rId55"/><Relationship Type="http://schemas.openxmlformats.org/officeDocument/2006/relationships/hyperlink" Target="&#51228;&#51089;&#44032;&#51060;&#46300;_&#52628;&#52636;/260526_Spotify Q2 Project Golden Campaign_Creative Spec_260526.xlsx" TargetMode="External" Id="rId56"/><Relationship Type="http://schemas.openxmlformats.org/officeDocument/2006/relationships/hyperlink" Target="&#51228;&#51089;&#44032;&#51060;&#46300;_&#52628;&#52636;/260429_SWA_2026 SCD Campaign Creative Guide_260429.xlsx" TargetMode="External" Id="rId57"/><Relationship Type="http://schemas.openxmlformats.org/officeDocument/2006/relationships/hyperlink" Target="&#51228;&#51089;&#44032;&#51060;&#46300;_&#52628;&#52636;/260526_Spotify Q2 Product Marketing_Creative Spec_260526.xlsx" TargetMode="External" Id="rId58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9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60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61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62"/><Relationship Type="http://schemas.openxmlformats.org/officeDocument/2006/relationships/hyperlink" Target="&#51228;&#51089;&#44032;&#51060;&#46300;_&#52628;&#52636;/260420_(DMC)&#52832;&#49457;&#49324;&#51060;&#45796; &#51228;&#51089;&#44032;&#51060;&#46300; &#53685;&#54633;&#48376;_260420.xlsx" TargetMode="External" Id="rId63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64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5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6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7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8"/><Relationship Type="http://schemas.openxmlformats.org/officeDocument/2006/relationships/hyperlink" Target="&#51228;&#51089;&#44032;&#51060;&#46300;_&#52628;&#52636;/260526_Spotify Q2 Project Golden Campaign_Creative Spec_260526.xlsx" TargetMode="External" Id="rId69"/><Relationship Type="http://schemas.openxmlformats.org/officeDocument/2006/relationships/hyperlink" Target="&#51228;&#51089;&#44032;&#51060;&#46300;_&#52628;&#52636;/260526_Spotify Q2 Product Marketing_Creative Spec_260526.xlsx" TargetMode="External" Id="rId70"/><Relationship Type="http://schemas.openxmlformats.org/officeDocument/2006/relationships/hyperlink" Target="&#51228;&#51089;&#44032;&#51060;&#46300;_&#52628;&#52636;/260526_Spotify Q2 Project Golden Campaign_Creative Spec_260526.xlsx" TargetMode="External" Id="rId71"/><Relationship Type="http://schemas.openxmlformats.org/officeDocument/2006/relationships/hyperlink" Target="&#51228;&#51089;&#44032;&#51060;&#46300;_&#52628;&#52636;/260526_Spotify Q2 Project Golden Campaign_Creative Spec_260526.xlsx" TargetMode="External" Id="rId72"/><Relationship Type="http://schemas.openxmlformats.org/officeDocument/2006/relationships/hyperlink" Target="&#51228;&#51089;&#44032;&#51060;&#46300;_&#52628;&#52636;/260508_(DMC)Instagram &#49548;&#51116; &#51228;&#51089; &#44032;&#51060;&#46300;_260508.xlsx" TargetMode="External" Id="rId73"/><Relationship Type="http://schemas.openxmlformats.org/officeDocument/2006/relationships/hyperlink" Target="&#51228;&#51089;&#44032;&#51060;&#46300;_&#52628;&#52636;/260508_(DMC)Instagram &#49548;&#51116; &#51228;&#51089; &#44032;&#51060;&#46300;_260508.xlsx" TargetMode="External" Id="rId74"/><Relationship Type="http://schemas.openxmlformats.org/officeDocument/2006/relationships/hyperlink" Target="&#51228;&#51089;&#44032;&#51060;&#46300;_&#52628;&#52636;/260526_Spotify Q2 Project Golden Campaign_Creative Spec_260526.xlsx" TargetMode="External" Id="rId75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6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7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8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9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80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81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82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83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84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85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86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87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88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89"/><Relationship Type="http://schemas.openxmlformats.org/officeDocument/2006/relationships/hyperlink" Target="&#51228;&#51089;&#44032;&#51060;&#46300;_&#52628;&#52636;/260427_(DMC) AVENE_2026 May Campaign_&#51228;&#51089;&#44032;&#51060;&#46300;_260427.xlsx" TargetMode="External" Id="rId90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91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92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93"/><Relationship Type="http://schemas.openxmlformats.org/officeDocument/2006/relationships/hyperlink" Target="&#51228;&#51089;&#44032;&#51060;&#46300;_&#52628;&#52636;/260429_SWA_2026 SCD Campaign Creative Guide_260429.xlsx" TargetMode="External" Id="rId94"/><Relationship Type="http://schemas.openxmlformats.org/officeDocument/2006/relationships/hyperlink" Target="&#51228;&#51089;&#44032;&#51060;&#46300;_&#52628;&#52636;/260304_Swarovski 2026 Ariana Grande Capsule Creative Guide_260304.xlsx" TargetMode="External" Id="rId95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96"/><Relationship Type="http://schemas.openxmlformats.org/officeDocument/2006/relationships/hyperlink" Target="&#51228;&#51089;&#44032;&#51060;&#46300;_&#52628;&#52636;/260526_Spotify Q2 Product Marketing_Creative Spec_260526.xlsx" TargetMode="External" Id="rId97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98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99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100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01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02"/><Relationship Type="http://schemas.openxmlformats.org/officeDocument/2006/relationships/hyperlink" Target="&#51228;&#51089;&#44032;&#51060;&#46300;_&#52628;&#52636;/260526_Spotify Q2 Product Marketing_Creative Spec_260526.xlsx" TargetMode="External" Id="rId103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04"/><Relationship Type="http://schemas.openxmlformats.org/officeDocument/2006/relationships/hyperlink" Target="&#51228;&#51089;&#44032;&#51060;&#46300;_&#52628;&#52636;/260526_Spotify Q2 Project Golden Campaign_Creative Spec_260526.xlsx" TargetMode="External" Id="rId105"/><Relationship Type="http://schemas.openxmlformats.org/officeDocument/2006/relationships/hyperlink" Target="&#51228;&#51089;&#44032;&#51060;&#46300;_&#52628;&#52636;/260526_Spotify Q2 Project Golden Campaign_Creative Spec_260526.xlsx" TargetMode="External" Id="rId106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107"/><Relationship Type="http://schemas.openxmlformats.org/officeDocument/2006/relationships/hyperlink" Target="&#51228;&#51089;&#44032;&#51060;&#46300;_&#52628;&#52636;/260526_Spotify Q2 Product Marketing_Creative Spec_260526.xlsx" TargetMode="External" Id="rId108"/><Relationship Type="http://schemas.openxmlformats.org/officeDocument/2006/relationships/hyperlink" Target="&#51228;&#51089;&#44032;&#51060;&#46300;_&#52628;&#52636;/260429_(DMC)&#48177;&#49328;&#49688; &#46356;&#51648;&#53560;_&#51228;&#51089;&#44032;&#51060;&#46300;_260429.xlsx" TargetMode="External" Id="rId109"/><Relationship Type="http://schemas.openxmlformats.org/officeDocument/2006/relationships/hyperlink" Target="&#51228;&#51089;&#44032;&#51060;&#46300;_&#52628;&#52636;/260526_Spotify Q2 Project Golden Campaign_Creative Spec_260526.xlsx" TargetMode="External" Id="rId110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11"/><Relationship Type="http://schemas.openxmlformats.org/officeDocument/2006/relationships/hyperlink" Target="&#51228;&#51089;&#44032;&#51060;&#46300;_&#52628;&#52636;/260526_Spotify Q2 Project Golden Campaign_Creative Spec_260526.xlsx" TargetMode="External" Id="rId112"/><Relationship Type="http://schemas.openxmlformats.org/officeDocument/2006/relationships/hyperlink" Target="&#51228;&#51089;&#44032;&#51060;&#46300;_&#52628;&#52636;/260526_Spotify Q2 Project Golden Campaign_Creative Spec_260526.xlsx" TargetMode="External" Id="rId113"/><Relationship Type="http://schemas.openxmlformats.org/officeDocument/2006/relationships/hyperlink" Target="&#51228;&#51089;&#44032;&#51060;&#46300;_&#52628;&#52636;/260519_&#45817;&#44540; &#51228;&#51089;&#44032;&#51060;&#46300;.xlsx" TargetMode="External" Id="rId114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15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16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17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18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19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0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1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2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3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4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5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6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7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28"/></Relationships>
</file>

<file path=xl/worksheets/_rels/sheet2.xml.rels><Relationships xmlns="http://schemas.openxmlformats.org/package/2006/relationships"><Relationship Type="http://schemas.openxmlformats.org/officeDocument/2006/relationships/hyperlink" Target="https://kakaobusiness.gitbook.io/main/ad/moment/performance/talkboard/content-guide" TargetMode="External" Id="rId1"/><Relationship Type="http://schemas.openxmlformats.org/officeDocument/2006/relationships/hyperlink" Target="https://kakaobusiness.gitbook.io/main/ad/moment/start/talkboard" TargetMode="External" Id="rId2"/><Relationship Type="http://schemas.openxmlformats.org/officeDocument/2006/relationships/hyperlink" Target="https://kakaobusiness.gitbook.io/main/ad/moment/start/cpt" TargetMode="External" Id="rId3"/><Relationship Type="http://schemas.openxmlformats.org/officeDocument/2006/relationships/hyperlink" Target="https://kakaobusiness.gitbook.io/main/ad/moment/start/cpt-beta/motion/content-guide" TargetMode="External" Id="rId4"/><Relationship Type="http://schemas.openxmlformats.org/officeDocument/2006/relationships/hyperlink" Target="https://kakaobusiness.gitbook.io/main/ad/moment/start/disp" TargetMode="External" Id="rId5"/><Relationship Type="http://schemas.openxmlformats.org/officeDocument/2006/relationships/hyperlink" Target="https://kakaobusiness.gitbook.io/main/ad/moment/start/video" TargetMode="External" Id="rId6"/><Relationship Type="http://schemas.openxmlformats.org/officeDocument/2006/relationships/hyperlink" Target="https://business.kakao.com/info/talkbizform/" TargetMode="External" Id="rId7"/><Relationship Type="http://schemas.openxmlformats.org/officeDocument/2006/relationships/hyperlink" Target="https://kko.kakao.com/s4tjhRAEIj" TargetMode="External" Id="rId8"/><Relationship Type="http://schemas.openxmlformats.org/officeDocument/2006/relationships/hyperlink" Target="https://kko.kakao.com/rTDq1NinDV" TargetMode="External" Id="rId9"/><Relationship Type="http://schemas.openxmlformats.org/officeDocument/2006/relationships/hyperlink" Target="https://ads.naver.com/adguide?categorySeq=179" TargetMode="External" Id="rId10"/><Relationship Type="http://schemas.openxmlformats.org/officeDocument/2006/relationships/hyperlink" Target="https://www.facebook.com/business/ads-guide/update/image" TargetMode="External" Id="rId11"/><Relationship Type="http://schemas.openxmlformats.org/officeDocument/2006/relationships/hyperlink" Target="https://www.facebook.com/business/help/469767027114079" TargetMode="External" Id="rId12"/><Relationship Type="http://schemas.openxmlformats.org/officeDocument/2006/relationships/hyperlink" Target="https://www.facebook.com/business/help/103816146375741" TargetMode="External" Id="rId13"/><Relationship Type="http://schemas.openxmlformats.org/officeDocument/2006/relationships/hyperlink" Target="https://nosp.da.naver.com/center/sales/prodguide/list" TargetMode="Externa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8" customWidth="1" min="2" max="2"/>
    <col width="32" customWidth="1" min="3" max="3"/>
    <col width="22" customWidth="1" min="4" max="4"/>
    <col width="22" customWidth="1" min="5" max="5"/>
    <col width="20" customWidth="1" min="6" max="6"/>
    <col width="24" customWidth="1" min="7" max="7"/>
  </cols>
  <sheetData>
    <row r="1" ht="36" customHeight="1">
      <c r="A1" s="1" t="inlineStr">
        <is>
          <t>📐 DMC미디어 제작가이드 허브</t>
        </is>
      </c>
    </row>
    <row r="2" ht="22" customHeight="1">
      <c r="A2" s="2" t="inlineStr">
        <is>
          <t>최종 업데이트: 2026-05-07 · v1.0 · 본 문서는 매체별 공식 가이드 요약본이며 최종 입고 전 원문 재확인 필수</t>
        </is>
      </c>
    </row>
    <row r="3" ht="8" customHeight="1"/>
    <row r="4" ht="30" customHeight="1">
      <c r="A4" s="3" t="inlineStr">
        <is>
          <t>매체</t>
        </is>
      </c>
      <c r="B4" s="3" t="inlineStr">
        <is>
          <t>광고 상품</t>
        </is>
      </c>
      <c r="C4" s="3" t="inlineStr">
        <is>
          <t>핵심 사이즈</t>
        </is>
      </c>
      <c r="D4" s="3" t="inlineStr">
        <is>
          <t>파일 형식</t>
        </is>
      </c>
      <c r="E4" s="3" t="inlineStr">
        <is>
          <t>용량</t>
        </is>
      </c>
      <c r="F4" s="3" t="inlineStr">
        <is>
          <t>매체 공식 가이드</t>
        </is>
      </c>
      <c r="G4" s="3" t="inlineStr">
        <is>
          <t>사내 HTML 가이드 (상세 보기)</t>
        </is>
      </c>
    </row>
    <row r="5" ht="30" customHeight="1">
      <c r="A5" s="4" t="inlineStr">
        <is>
          <t>카카오</t>
        </is>
      </c>
      <c r="B5" s="5" t="inlineStr">
        <is>
          <t>비즈보드 (오브젝트형/썸네일/마스킹/텍스트)</t>
        </is>
      </c>
      <c r="C5" s="6" t="inlineStr">
        <is>
          <t>1029×258 px</t>
        </is>
      </c>
      <c r="D5" s="5" t="inlineStr">
        <is>
          <t>PNG-24/32</t>
        </is>
      </c>
      <c r="E5" s="7" t="inlineStr">
        <is>
          <t>300KB 이하</t>
        </is>
      </c>
      <c r="F5" s="8" t="inlineStr">
        <is>
          <t>원문 가이드 ↗</t>
        </is>
      </c>
      <c r="G5" s="26">
        <f>HYPERLINK("매체_제작가이드_통합본.html#kakao-bizboard", "HTML 상세 보기 ↗")</f>
        <v/>
      </c>
    </row>
    <row r="6" ht="30" customHeight="1">
      <c r="A6" s="4" t="inlineStr">
        <is>
          <t>카카오</t>
        </is>
      </c>
      <c r="B6" s="9" t="inlineStr">
        <is>
          <t>비즈보드 CPT</t>
        </is>
      </c>
      <c r="C6" s="10" t="inlineStr">
        <is>
          <t>420×258 / 340×186 px</t>
        </is>
      </c>
      <c r="D6" s="9" t="inlineStr">
        <is>
          <t>PNG/JPG</t>
        </is>
      </c>
      <c r="E6" s="11" t="inlineStr">
        <is>
          <t>150KB~10MB</t>
        </is>
      </c>
      <c r="F6" s="12" t="inlineStr">
        <is>
          <t>원문 가이드 ↗</t>
        </is>
      </c>
      <c r="G6" s="27">
        <f>HYPERLINK("매체_제작가이드_통합본.html#kakao-cpt", "HTML 상세 보기 ↗")</f>
        <v/>
      </c>
    </row>
    <row r="7" ht="30" customHeight="1">
      <c r="A7" s="4" t="inlineStr">
        <is>
          <t>카카오</t>
        </is>
      </c>
      <c r="B7" s="5" t="inlineStr">
        <is>
          <t>모션 비즈보드</t>
        </is>
      </c>
      <c r="C7" s="6" t="inlineStr">
        <is>
          <t>1290×258 (Safe 937×222)</t>
        </is>
      </c>
      <c r="D7" s="5" t="inlineStr">
        <is>
          <t>MP4/AVI/FLV</t>
        </is>
      </c>
      <c r="E7" s="7" t="inlineStr">
        <is>
          <t>20MB / 1GB</t>
        </is>
      </c>
      <c r="F7" s="8" t="inlineStr">
        <is>
          <t>원문 가이드 ↗</t>
        </is>
      </c>
      <c r="G7" s="26">
        <f>HYPERLINK("매체_제작가이드_통합본.html#kakao-cpt", "HTML 상세 보기 ↗")</f>
        <v/>
      </c>
    </row>
    <row r="8" ht="30" customHeight="1">
      <c r="A8" s="4" t="inlineStr">
        <is>
          <t>카카오</t>
        </is>
      </c>
      <c r="B8" s="9" t="inlineStr">
        <is>
          <t>비즈보드 익스팬더블 - 동영상형</t>
        </is>
      </c>
      <c r="C8" s="10" t="inlineStr">
        <is>
          <t>1280×720 (16:9)</t>
        </is>
      </c>
      <c r="D8" s="9" t="inlineStr">
        <is>
          <t>AVI/FLV/MP4</t>
        </is>
      </c>
      <c r="E8" s="11" t="inlineStr">
        <is>
          <t>1GB 미만</t>
        </is>
      </c>
      <c r="F8" s="12" t="inlineStr">
        <is>
          <t>원문 가이드 ↗</t>
        </is>
      </c>
      <c r="G8" s="27">
        <f>HYPERLINK("매체_제작가이드_통합본.html#kakao-expandable", "HTML 상세 보기 ↗")</f>
        <v/>
      </c>
    </row>
    <row r="9" ht="30" customHeight="1">
      <c r="A9" s="4" t="inlineStr">
        <is>
          <t>카카오</t>
        </is>
      </c>
      <c r="B9" s="5" t="inlineStr">
        <is>
          <t>비즈보드 익스팬더블 - 이미지형</t>
        </is>
      </c>
      <c r="C9" s="6" t="inlineStr">
        <is>
          <t>1200×600 (2:1)</t>
        </is>
      </c>
      <c r="D9" s="5" t="inlineStr">
        <is>
          <t>JPG/JPEG/PNG</t>
        </is>
      </c>
      <c r="E9" s="7" t="inlineStr">
        <is>
          <t>500KB 미만</t>
        </is>
      </c>
      <c r="F9" s="8" t="inlineStr">
        <is>
          <t>원문 가이드 ↗</t>
        </is>
      </c>
      <c r="G9" s="26">
        <f>HYPERLINK("매체_제작가이드_통합본.html#kakao-expandable", "HTML 상세 보기 ↗")</f>
        <v/>
      </c>
    </row>
    <row r="10" ht="30" customHeight="1">
      <c r="A10" s="4" t="inlineStr">
        <is>
          <t>카카오</t>
        </is>
      </c>
      <c r="B10" s="9" t="inlineStr">
        <is>
          <t>비즈보드 익스팬더블 - 멀티형</t>
        </is>
      </c>
      <c r="C10" s="10" t="inlineStr">
        <is>
          <t>1080×1080 (1:1)</t>
        </is>
      </c>
      <c r="D10" s="9" t="inlineStr">
        <is>
          <t>JPG/JPEG/PNG</t>
        </is>
      </c>
      <c r="E10" s="11" t="inlineStr">
        <is>
          <t>1MB 미만</t>
        </is>
      </c>
      <c r="F10" s="12" t="inlineStr">
        <is>
          <t>원문 가이드 ↗</t>
        </is>
      </c>
      <c r="G10" s="27">
        <f>HYPERLINK("매체_제작가이드_통합본.html#kakao-expandable", "HTML 상세 보기 ↗")</f>
        <v/>
      </c>
    </row>
    <row r="11" ht="30" customHeight="1">
      <c r="A11" s="4" t="inlineStr">
        <is>
          <t>카카오</t>
        </is>
      </c>
      <c r="B11" s="5" t="inlineStr">
        <is>
          <t>애드뷰 풀뷰 - 이미지</t>
        </is>
      </c>
      <c r="C11" s="6" t="inlineStr">
        <is>
          <t>720×1560 px</t>
        </is>
      </c>
      <c r="D11" s="5" t="inlineStr">
        <is>
          <t>PNG/JPG/JPEG</t>
        </is>
      </c>
      <c r="E11" s="7" t="inlineStr">
        <is>
          <t>400KB 이하</t>
        </is>
      </c>
      <c r="F11" s="8" t="inlineStr">
        <is>
          <t>원문 가이드 ↗</t>
        </is>
      </c>
      <c r="G11" s="26">
        <f>HYPERLINK("매체_제작가이드_통합본.html#kakao-adview", "HTML 상세 보기 ↗")</f>
        <v/>
      </c>
    </row>
    <row r="12" ht="30" customHeight="1">
      <c r="A12" s="4" t="inlineStr">
        <is>
          <t>카카오</t>
        </is>
      </c>
      <c r="B12" s="9" t="inlineStr">
        <is>
          <t>애드뷰 풀뷰 - 동영상</t>
        </is>
      </c>
      <c r="C12" s="10" t="inlineStr">
        <is>
          <t>720×1560 (6:13)</t>
        </is>
      </c>
      <c r="D12" s="9" t="inlineStr">
        <is>
          <t>AVI/FLV/MP4</t>
        </is>
      </c>
      <c r="E12" s="11" t="inlineStr">
        <is>
          <t>1GB 이하</t>
        </is>
      </c>
      <c r="F12" s="12" t="inlineStr">
        <is>
          <t>원문 가이드 ↗</t>
        </is>
      </c>
      <c r="G12" s="27">
        <f>HYPERLINK("매체_제작가이드_통합본.html#kakao-adview", "HTML 상세 보기 ↗")</f>
        <v/>
      </c>
    </row>
    <row r="13" ht="30" customHeight="1">
      <c r="A13" s="4" t="inlineStr">
        <is>
          <t>카카오</t>
        </is>
      </c>
      <c r="B13" s="5" t="inlineStr">
        <is>
          <t>애드뷰 풀뷰 - 스크롤</t>
        </is>
      </c>
      <c r="C13" s="6" t="inlineStr">
        <is>
          <t>720×360~7800 px</t>
        </is>
      </c>
      <c r="D13" s="5" t="inlineStr">
        <is>
          <t>PNG/JPG/JPEG</t>
        </is>
      </c>
      <c r="E13" s="7" t="inlineStr">
        <is>
          <t>400KB 이하</t>
        </is>
      </c>
      <c r="F13" s="8" t="inlineStr">
        <is>
          <t>원문 가이드 ↗</t>
        </is>
      </c>
      <c r="G13" s="26">
        <f>HYPERLINK("매체_제작가이드_통합본.html#kakao-adview", "HTML 상세 보기 ↗")</f>
        <v/>
      </c>
    </row>
    <row r="14" ht="30" customHeight="1">
      <c r="A14" s="4" t="inlineStr">
        <is>
          <t>카카오</t>
        </is>
      </c>
      <c r="B14" s="9" t="inlineStr">
        <is>
          <t>애드뷰 콤팩트뷰 - 이미지</t>
        </is>
      </c>
      <c r="C14" s="10" t="inlineStr">
        <is>
          <t>1280×720 px</t>
        </is>
      </c>
      <c r="D14" s="9" t="inlineStr">
        <is>
          <t>PNG/JPG/JPEG</t>
        </is>
      </c>
      <c r="E14" s="11" t="inlineStr">
        <is>
          <t>400KB 이하</t>
        </is>
      </c>
      <c r="F14" s="12" t="inlineStr">
        <is>
          <t>원문 가이드 ↗</t>
        </is>
      </c>
      <c r="G14" s="27">
        <f>HYPERLINK("매체_제작가이드_통합본.html#kakao-adview", "HTML 상세 보기 ↗")</f>
        <v/>
      </c>
    </row>
    <row r="15" ht="30" customHeight="1">
      <c r="A15" s="4" t="inlineStr">
        <is>
          <t>카카오</t>
        </is>
      </c>
      <c r="B15" s="5" t="inlineStr">
        <is>
          <t>네이티브 (디스플레이)</t>
        </is>
      </c>
      <c r="C15" s="6" t="inlineStr">
        <is>
          <t>프로필 300×300 / 홍보 1200×600·500×500·720×1280</t>
        </is>
      </c>
      <c r="D15" s="5" t="inlineStr">
        <is>
          <t>JPG/JPEG/PNG</t>
        </is>
      </c>
      <c r="E15" s="7" t="inlineStr">
        <is>
          <t>500KB 이하</t>
        </is>
      </c>
      <c r="F15" s="8" t="inlineStr">
        <is>
          <t>원문 가이드 ↗</t>
        </is>
      </c>
      <c r="G15" s="26">
        <f>HYPERLINK("매체_제작가이드_통합본.html#kakao-native", "HTML 상세 보기 ↗")</f>
        <v/>
      </c>
    </row>
    <row r="16" ht="30" customHeight="1">
      <c r="A16" s="4" t="inlineStr">
        <is>
          <t>카카오</t>
        </is>
      </c>
      <c r="B16" s="9" t="inlineStr">
        <is>
          <t>동영상 광고</t>
        </is>
      </c>
      <c r="C16" s="10" t="inlineStr">
        <is>
          <t>1280×720 (16:9)</t>
        </is>
      </c>
      <c r="D16" s="9" t="inlineStr">
        <is>
          <t>AVI/FLV/MP4</t>
        </is>
      </c>
      <c r="E16" s="11" t="inlineStr">
        <is>
          <t>1GB</t>
        </is>
      </c>
      <c r="F16" s="12" t="inlineStr">
        <is>
          <t>원문 가이드 ↗</t>
        </is>
      </c>
      <c r="G16" s="27">
        <f>HYPERLINK("매체_제작가이드_통합본.html#kakao-video", "HTML 상세 보기 ↗")</f>
        <v/>
      </c>
    </row>
    <row r="17" ht="30" customHeight="1">
      <c r="A17" s="4" t="inlineStr">
        <is>
          <t>카카오</t>
        </is>
      </c>
      <c r="B17" s="5" t="inlineStr">
        <is>
          <t>비즈보드 PSD (자유 구성)</t>
        </is>
      </c>
      <c r="C17" s="6" t="inlineStr">
        <is>
          <t>933×258 영역, 오브젝트 최대 438×258</t>
        </is>
      </c>
      <c r="D17" s="5" t="inlineStr">
        <is>
          <t>PSD 템플릿</t>
        </is>
      </c>
      <c r="E17" s="7" t="inlineStr">
        <is>
          <t>-</t>
        </is>
      </c>
      <c r="F17" s="8" t="inlineStr">
        <is>
          <t>원문 가이드 ↗</t>
        </is>
      </c>
      <c r="G17" s="26">
        <f>HYPERLINK("매체_제작가이드_통합본.html#kakao-psd", "HTML 상세 보기 ↗")</f>
        <v/>
      </c>
    </row>
    <row r="18" ht="30" customHeight="1">
      <c r="A18" s="13" t="inlineStr">
        <is>
          <t>네이버 GFA</t>
        </is>
      </c>
      <c r="B18" s="9" t="inlineStr">
        <is>
          <t>메인/서브 (M)</t>
        </is>
      </c>
      <c r="C18" s="10" t="inlineStr">
        <is>
          <t>1250×560 px</t>
        </is>
      </c>
      <c r="D18" s="9" t="inlineStr">
        <is>
          <t>JPG/JPEG/PNG (RGB)</t>
        </is>
      </c>
      <c r="E18" s="11" t="inlineStr">
        <is>
          <t>50KB ~ 250KB</t>
        </is>
      </c>
      <c r="F18" s="12" t="inlineStr">
        <is>
          <t>원문 가이드 ↗</t>
        </is>
      </c>
      <c r="G18" s="27">
        <f>HYPERLINK("매체_제작가이드_통합본.html#naver-mainsub", "HTML 상세 보기 ↗")</f>
        <v/>
      </c>
    </row>
    <row r="19" ht="30" customHeight="1">
      <c r="A19" s="13" t="inlineStr">
        <is>
          <t>네이버 GFA</t>
        </is>
      </c>
      <c r="B19" s="5" t="inlineStr">
        <is>
          <t>스마트채널 - 일반</t>
        </is>
      </c>
      <c r="C19" s="6" t="inlineStr">
        <is>
          <t>750×160 px</t>
        </is>
      </c>
      <c r="D19" s="5" t="inlineStr">
        <is>
          <t>투명 PNG</t>
        </is>
      </c>
      <c r="E19" s="7" t="inlineStr">
        <is>
          <t>150KB 이하</t>
        </is>
      </c>
      <c r="F19" s="8" t="inlineStr">
        <is>
          <t>원문 가이드 ↗</t>
        </is>
      </c>
      <c r="G19" s="26">
        <f>HYPERLINK("매체_제작가이드_통합본.html#naver-smartchannel", "HTML 상세 보기 ↗")</f>
        <v/>
      </c>
    </row>
    <row r="20" ht="30" customHeight="1">
      <c r="A20" s="13" t="inlineStr">
        <is>
          <t>네이버 GFA</t>
        </is>
      </c>
      <c r="B20" s="9" t="inlineStr">
        <is>
          <t>스마트채널 - 검색홈 전용 (200)</t>
        </is>
      </c>
      <c r="C20" s="10" t="inlineStr">
        <is>
          <t>750×200 px</t>
        </is>
      </c>
      <c r="D20" s="9" t="inlineStr">
        <is>
          <t>투명 PNG</t>
        </is>
      </c>
      <c r="E20" s="11" t="inlineStr">
        <is>
          <t>150KB 이하</t>
        </is>
      </c>
      <c r="F20" s="12" t="inlineStr">
        <is>
          <t>원문 가이드 ↗</t>
        </is>
      </c>
      <c r="G20" s="27">
        <f>HYPERLINK("매체_제작가이드_통합본.html#naver-smartchannel", "HTML 상세 보기 ↗")</f>
        <v/>
      </c>
    </row>
    <row r="21" ht="30" customHeight="1">
      <c r="A21" s="13" t="inlineStr">
        <is>
          <t>네이버 GFA</t>
        </is>
      </c>
      <c r="B21" s="5" t="inlineStr">
        <is>
          <t>스마트채널 - 검색홈 전용 (280)</t>
        </is>
      </c>
      <c r="C21" s="6" t="inlineStr">
        <is>
          <t>750×280 px</t>
        </is>
      </c>
      <c r="D21" s="5" t="inlineStr">
        <is>
          <t>투명 PNG</t>
        </is>
      </c>
      <c r="E21" s="7" t="inlineStr">
        <is>
          <t>250KB 이하</t>
        </is>
      </c>
      <c r="F21" s="8" t="inlineStr">
        <is>
          <t>원문 가이드 ↗</t>
        </is>
      </c>
      <c r="G21" s="26">
        <f>HYPERLINK("매체_제작가이드_통합본.html#naver-smartchannel", "HTML 상세 보기 ↗")</f>
        <v/>
      </c>
    </row>
    <row r="22" ht="30" customHeight="1">
      <c r="A22" s="13" t="inlineStr">
        <is>
          <t>네이버 GFA</t>
        </is>
      </c>
      <c r="B22" s="9" t="inlineStr">
        <is>
          <t>피드 이미지형 (1:1)</t>
        </is>
      </c>
      <c r="C22" s="10" t="inlineStr">
        <is>
          <t>1200×1200 (Safe 1080×1080)</t>
        </is>
      </c>
      <c r="D22" s="9" t="inlineStr">
        <is>
          <t>JPG/JPEG/PNG</t>
        </is>
      </c>
      <c r="E22" s="11" t="inlineStr">
        <is>
          <t>80KB ~ 800KB</t>
        </is>
      </c>
      <c r="F22" s="12" t="inlineStr">
        <is>
          <t>원문 가이드 ↗</t>
        </is>
      </c>
      <c r="G22" s="27">
        <f>HYPERLINK("매체_제작가이드_통합본.html#naver-feed", "HTML 상세 보기 ↗")</f>
        <v/>
      </c>
    </row>
    <row r="23" ht="30" customHeight="1">
      <c r="A23" s="13" t="inlineStr">
        <is>
          <t>네이버 GFA</t>
        </is>
      </c>
      <c r="B23" s="5" t="inlineStr">
        <is>
          <t>피드 이미지형 (16:9)</t>
        </is>
      </c>
      <c r="C23" s="6" t="inlineStr">
        <is>
          <t>1200×628 (Safe 1080×508)</t>
        </is>
      </c>
      <c r="D23" s="5" t="inlineStr">
        <is>
          <t>JPG/JPEG/PNG</t>
        </is>
      </c>
      <c r="E23" s="7" t="inlineStr">
        <is>
          <t>50KB ~ 500KB</t>
        </is>
      </c>
      <c r="F23" s="8" t="inlineStr">
        <is>
          <t>원문 가이드 ↗</t>
        </is>
      </c>
      <c r="G23" s="26">
        <f>HYPERLINK("매체_제작가이드_통합본.html#naver-feed", "HTML 상세 보기 ↗")</f>
        <v/>
      </c>
    </row>
    <row r="24" ht="30" customHeight="1">
      <c r="A24" s="13" t="inlineStr">
        <is>
          <t>네이버 GFA</t>
        </is>
      </c>
      <c r="B24" s="9" t="inlineStr">
        <is>
          <t>피드 이미지형 (2:3)</t>
        </is>
      </c>
      <c r="C24" s="10" t="inlineStr">
        <is>
          <t>1200×1800 (Safe 1080×1200)</t>
        </is>
      </c>
      <c r="D24" s="9" t="inlineStr">
        <is>
          <t>JPG/JPEG/PNG</t>
        </is>
      </c>
      <c r="E24" s="11" t="inlineStr">
        <is>
          <t>50KB ~ 500KB</t>
        </is>
      </c>
      <c r="F24" s="12" t="inlineStr">
        <is>
          <t>원문 가이드 ↗</t>
        </is>
      </c>
      <c r="G24" s="27">
        <f>HYPERLINK("매체_제작가이드_통합본.html#naver-feed", "HTML 상세 보기 ↗")</f>
        <v/>
      </c>
    </row>
    <row r="25" ht="30" customHeight="1">
      <c r="A25" s="13" t="inlineStr">
        <is>
          <t>네이버 GFA</t>
        </is>
      </c>
      <c r="B25" s="5" t="inlineStr">
        <is>
          <t>피드 동영상형</t>
        </is>
      </c>
      <c r="C25" s="6" t="inlineStr">
        <is>
          <t>최소 너비 600px (Safe 1080×555)</t>
        </is>
      </c>
      <c r="D25" s="5" t="inlineStr">
        <is>
          <t>MP4/AVI/MOV/WMV</t>
        </is>
      </c>
      <c r="E25" s="7" t="inlineStr">
        <is>
          <t>1GB 이하 (5초~10분)</t>
        </is>
      </c>
      <c r="F25" s="8" t="inlineStr">
        <is>
          <t>원문 가이드 ↗</t>
        </is>
      </c>
      <c r="G25" s="26">
        <f>HYPERLINK("매체_제작가이드_통합본.html#naver-feed", "HTML 상세 보기 ↗")</f>
        <v/>
      </c>
    </row>
    <row r="26" ht="30" customHeight="1">
      <c r="A26" s="13" t="inlineStr">
        <is>
          <t>네이버 GFA</t>
        </is>
      </c>
      <c r="B26" s="9" t="inlineStr">
        <is>
          <t>피드 컬렉션형</t>
        </is>
      </c>
      <c r="C26" s="10" t="inlineStr">
        <is>
          <t>광고이미지 600×600 (Safe 540×540)</t>
        </is>
      </c>
      <c r="D26" s="9" t="inlineStr">
        <is>
          <t>JPG/JPEG/PNG</t>
        </is>
      </c>
      <c r="E26" s="11" t="inlineStr">
        <is>
          <t>20KB ~ 500KB</t>
        </is>
      </c>
      <c r="F26" s="12" t="inlineStr">
        <is>
          <t>원문 가이드 ↗</t>
        </is>
      </c>
      <c r="G26" s="27">
        <f>HYPERLINK("매체_제작가이드_통합본.html#naver-feed", "HTML 상세 보기 ↗")</f>
        <v/>
      </c>
    </row>
    <row r="27" ht="30" customHeight="1">
      <c r="A27" s="13" t="inlineStr">
        <is>
          <t>네이버 GFA</t>
        </is>
      </c>
      <c r="B27" s="5" t="inlineStr">
        <is>
          <t>네이티브</t>
        </is>
      </c>
      <c r="C27" s="6" t="inlineStr">
        <is>
          <t>썸네일 342×228</t>
        </is>
      </c>
      <c r="D27" s="5" t="inlineStr">
        <is>
          <t>JPG/JPEG/PNG</t>
        </is>
      </c>
      <c r="E27" s="7" t="inlineStr">
        <is>
          <t>10KB ~ 130KB</t>
        </is>
      </c>
      <c r="F27" s="8" t="inlineStr">
        <is>
          <t>원문 가이드 ↗</t>
        </is>
      </c>
      <c r="G27" s="26">
        <f>HYPERLINK("매체_제작가이드_통합본.html#naver-native", "HTML 상세 보기 ↗")</f>
        <v/>
      </c>
    </row>
    <row r="28" ht="30" customHeight="1">
      <c r="A28" s="13" t="inlineStr">
        <is>
          <t>네이버 GFA</t>
        </is>
      </c>
      <c r="B28" s="9" t="inlineStr">
        <is>
          <t>커뮤니케이션애드</t>
        </is>
      </c>
      <c r="C28" s="10" t="inlineStr">
        <is>
          <t>112×112</t>
        </is>
      </c>
      <c r="D28" s="9" t="inlineStr">
        <is>
          <t>JPG/JPEG/PNG</t>
        </is>
      </c>
      <c r="E28" s="11" t="inlineStr">
        <is>
          <t>130KB 미만</t>
        </is>
      </c>
      <c r="F28" s="12" t="inlineStr">
        <is>
          <t>원문 가이드 ↗</t>
        </is>
      </c>
      <c r="G28" s="27">
        <f>HYPERLINK("매체_제작가이드_통합본.html#naver-comm", "HTML 상세 보기 ↗")</f>
        <v/>
      </c>
    </row>
    <row r="29" ht="30" customHeight="1">
      <c r="A29" s="14" t="inlineStr">
        <is>
          <t>메타</t>
        </is>
      </c>
      <c r="B29" s="5" t="inlineStr">
        <is>
          <t>피드 - 이미지</t>
        </is>
      </c>
      <c r="C29" s="6" t="inlineStr">
        <is>
          <t>1440×1440 (1:1 권장) / 비율 16:9~9:16</t>
        </is>
      </c>
      <c r="D29" s="5" t="inlineStr">
        <is>
          <t>JPG/PNG</t>
        </is>
      </c>
      <c r="E29" s="7" t="inlineStr">
        <is>
          <t>30MB 이하</t>
        </is>
      </c>
      <c r="F29" s="8" t="inlineStr">
        <is>
          <t>원문 가이드 ↗</t>
        </is>
      </c>
      <c r="G29" s="26">
        <f>HYPERLINK("매체_제작가이드_통합본.html#meta-feed", "HTML 상세 보기 ↗")</f>
        <v/>
      </c>
    </row>
    <row r="30" ht="30" customHeight="1">
      <c r="A30" s="14" t="inlineStr">
        <is>
          <t>메타</t>
        </is>
      </c>
      <c r="B30" s="9" t="inlineStr">
        <is>
          <t>피드 - 동영상</t>
        </is>
      </c>
      <c r="C30" s="10" t="inlineStr">
        <is>
          <t>1440×1800 (4:5 권장) / 비율 1.91:1~9:16</t>
        </is>
      </c>
      <c r="D30" s="9" t="inlineStr">
        <is>
          <t>MP4/MOV/GIF</t>
        </is>
      </c>
      <c r="E30" s="11" t="inlineStr">
        <is>
          <t>4GB 이하 (1초~60분)</t>
        </is>
      </c>
      <c r="F30" s="12" t="inlineStr">
        <is>
          <t>원문 가이드 ↗</t>
        </is>
      </c>
      <c r="G30" s="27">
        <f>HYPERLINK("매체_제작가이드_통합본.html#meta-feed", "HTML 상세 보기 ↗")</f>
        <v/>
      </c>
    </row>
    <row r="31" ht="30" customHeight="1">
      <c r="A31" s="14" t="inlineStr">
        <is>
          <t>메타</t>
        </is>
      </c>
      <c r="B31" s="5" t="inlineStr">
        <is>
          <t>슬라이드 (캐러셀)</t>
        </is>
      </c>
      <c r="C31" s="6" t="inlineStr">
        <is>
          <t>1080×1080 (1:1 또는 4:5)</t>
        </is>
      </c>
      <c r="D31" s="5" t="inlineStr">
        <is>
          <t>JPG/PNG / MP4/MOV/GIF</t>
        </is>
      </c>
      <c r="E31" s="7" t="inlineStr">
        <is>
          <t>30MB / 4GB</t>
        </is>
      </c>
      <c r="F31" s="8" t="inlineStr">
        <is>
          <t>원문 가이드 ↗</t>
        </is>
      </c>
      <c r="G31" s="26">
        <f>HYPERLINK("매체_제작가이드_통합본.html#meta-carousel", "HTML 상세 보기 ↗")</f>
        <v/>
      </c>
    </row>
    <row r="32" ht="30" customHeight="1">
      <c r="A32" s="14" t="inlineStr">
        <is>
          <t>메타</t>
        </is>
      </c>
      <c r="B32" s="9" t="inlineStr">
        <is>
          <t>컬렉션</t>
        </is>
      </c>
      <c r="C32" s="10" t="inlineStr">
        <is>
          <t>상단 1080×1080 (1.91:1~1:1) / 하단 1080×1080</t>
        </is>
      </c>
      <c r="D32" s="9" t="inlineStr">
        <is>
          <t>JPG/PNG / MP4/MOV/GIF</t>
        </is>
      </c>
      <c r="E32" s="11" t="inlineStr">
        <is>
          <t>30MB / 4GB</t>
        </is>
      </c>
      <c r="F32" s="12" t="inlineStr">
        <is>
          <t>원문 가이드 ↗</t>
        </is>
      </c>
      <c r="G32" s="27">
        <f>HYPERLINK("매체_제작가이드_통합본.html#meta-collection", "HTML 상세 보기 ↗")</f>
        <v/>
      </c>
    </row>
    <row r="33" ht="30" customHeight="1">
      <c r="A33" s="14" t="inlineStr">
        <is>
          <t>메타</t>
        </is>
      </c>
      <c r="B33" s="5" t="inlineStr">
        <is>
          <t>스토리</t>
        </is>
      </c>
      <c r="C33" s="6" t="inlineStr">
        <is>
          <t>1440×2560 (9:16)</t>
        </is>
      </c>
      <c r="D33" s="5" t="inlineStr">
        <is>
          <t>MP4/MOV/GIF</t>
        </is>
      </c>
      <c r="E33" s="7" t="inlineStr">
        <is>
          <t>4GB 이하 (1초~60분)</t>
        </is>
      </c>
      <c r="F33" s="8" t="inlineStr">
        <is>
          <t>원문 가이드 ↗</t>
        </is>
      </c>
      <c r="G33" s="26">
        <f>HYPERLINK("매체_제작가이드_통합본.html#meta-stories", "HTML 상세 보기 ↗")</f>
        <v/>
      </c>
    </row>
    <row r="34" ht="30" customHeight="1">
      <c r="A34" s="14" t="inlineStr">
        <is>
          <t>메타</t>
        </is>
      </c>
      <c r="B34" s="9" t="inlineStr">
        <is>
          <t>릴스</t>
        </is>
      </c>
      <c r="C34" s="10" t="inlineStr">
        <is>
          <t>1440×2560 (9:16)</t>
        </is>
      </c>
      <c r="D34" s="9" t="inlineStr">
        <is>
          <t>MP4/MOV</t>
        </is>
      </c>
      <c r="E34" s="11" t="inlineStr">
        <is>
          <t>4GB 이하 (0~15분)</t>
        </is>
      </c>
      <c r="F34" s="12" t="inlineStr">
        <is>
          <t>원문 가이드 ↗</t>
        </is>
      </c>
      <c r="G34" s="27">
        <f>HYPERLINK("매체_제작가이드_통합본.html#meta-reels", "HTML 상세 보기 ↗")</f>
        <v/>
      </c>
    </row>
    <row r="35" ht="30" customHeight="1">
      <c r="A35" s="13" t="inlineStr">
        <is>
          <t>네이버 NOSP</t>
        </is>
      </c>
      <c r="B35" s="5" t="inlineStr">
        <is>
          <t>PC 타임보드 (정적)</t>
        </is>
      </c>
      <c r="C35" s="6" t="inlineStr">
        <is>
          <t>1660×260 (노출 830×130)</t>
        </is>
      </c>
      <c r="D35" s="5" t="inlineStr">
        <is>
          <t>JPG/JPEG/GIF/PNG</t>
        </is>
      </c>
      <c r="E35" s="7" t="inlineStr">
        <is>
          <t>≤ 200KB</t>
        </is>
      </c>
      <c r="F35" s="8" t="inlineStr">
        <is>
          <t>원문 가이드 ↗</t>
        </is>
      </c>
      <c r="G35" s="26">
        <f>HYPERLINK("매체_제작가이드_통합본.html#nosp-timeboard", "HTML 상세 보기 ↗")</f>
        <v/>
      </c>
    </row>
    <row r="36" ht="30" customHeight="1">
      <c r="A36" s="28">
        <f>HYPERLINK("매체_제작가이드_통합본.html#nosp-timeboard-video", "네이버 NOSP")</f>
        <v/>
      </c>
      <c r="B36" s="19" t="n"/>
      <c r="C36" s="19" t="n"/>
      <c r="D36" s="19" t="n"/>
      <c r="E36" s="19" t="n"/>
      <c r="F36" s="19" t="n"/>
      <c r="G36" s="20" t="n"/>
    </row>
    <row r="37" ht="30" customHeight="1">
      <c r="A37" s="13" t="inlineStr">
        <is>
          <t>네이버 NOSP</t>
        </is>
      </c>
      <c r="B37" s="5" t="inlineStr">
        <is>
          <t>PC 롤링보드</t>
        </is>
      </c>
      <c r="C37" s="6" t="inlineStr">
        <is>
          <t>840×480 (노출 420×240)</t>
        </is>
      </c>
      <c r="D37" s="5" t="inlineStr">
        <is>
          <t>JPG/JPEG/GIF/PNG</t>
        </is>
      </c>
      <c r="E37" s="7" t="inlineStr">
        <is>
          <t>≤ 200KB</t>
        </is>
      </c>
      <c r="F37" s="8" t="inlineStr">
        <is>
          <t>원문 가이드 ↗</t>
        </is>
      </c>
      <c r="G37" s="26">
        <f>HYPERLINK("매체_제작가이드_통합본.html#nosp-rollingboard", "HTML 상세 보기 ↗")</f>
        <v/>
      </c>
    </row>
    <row r="38" ht="30" customHeight="1">
      <c r="A38" s="13" t="inlineStr">
        <is>
          <t>네이버 NOSP</t>
        </is>
      </c>
      <c r="B38" s="9" t="inlineStr">
        <is>
          <t>PC 헤드라인DA</t>
        </is>
      </c>
      <c r="C38" s="10" t="inlineStr">
        <is>
          <t>488×216 (라이트/다크 2장)</t>
        </is>
      </c>
      <c r="D38" s="9" t="inlineStr">
        <is>
          <t>투명 PNG</t>
        </is>
      </c>
      <c r="E38" s="11" t="inlineStr">
        <is>
          <t>≤ 200KB</t>
        </is>
      </c>
      <c r="F38" s="12" t="inlineStr">
        <is>
          <t>원문 가이드 ↗</t>
        </is>
      </c>
      <c r="G38" s="27">
        <f>HYPERLINK("매체_제작가이드_통합본.html#nosp-headlineda", "HTML 상세 보기 ↗")</f>
        <v/>
      </c>
    </row>
    <row r="39" ht="30" customHeight="1">
      <c r="A39" s="13" t="inlineStr">
        <is>
          <t>네이버 NOSP</t>
        </is>
      </c>
      <c r="B39" s="5" t="inlineStr">
        <is>
          <t>PC 배경(신)</t>
        </is>
      </c>
      <c r="C39" s="6" t="inlineStr">
        <is>
          <t>좌 1040×1520 / 우 840×1520</t>
        </is>
      </c>
      <c r="D39" s="5" t="inlineStr">
        <is>
          <t>투명 PNG</t>
        </is>
      </c>
      <c r="E39" s="7" t="inlineStr">
        <is>
          <t>≤ 1MB</t>
        </is>
      </c>
      <c r="F39" s="8" t="inlineStr">
        <is>
          <t>원문 가이드 ↗</t>
        </is>
      </c>
      <c r="G39" s="26">
        <f>HYPERLINK("매체_제작가이드_통합본.html#nosp-bg", "HTML 상세 보기 ↗")</f>
        <v/>
      </c>
    </row>
    <row r="40" ht="30" customHeight="1">
      <c r="A40" s="13" t="inlineStr">
        <is>
          <t>네이버 NOSP</t>
        </is>
      </c>
      <c r="B40" s="9" t="inlineStr">
        <is>
          <t>MO 스페셜DA (기본 + 6개 확장형)</t>
        </is>
      </c>
      <c r="C40" s="10" t="inlineStr">
        <is>
          <t>프리미엄 750×230 / 메인 750×200 / 확장 960×540</t>
        </is>
      </c>
      <c r="D40" s="9" t="inlineStr">
        <is>
          <t>투명 PNG / JPG</t>
        </is>
      </c>
      <c r="E40" s="11" t="inlineStr">
        <is>
          <t>≤ 150KB</t>
        </is>
      </c>
      <c r="F40" s="12" t="inlineStr">
        <is>
          <t>원문 가이드 ↗</t>
        </is>
      </c>
      <c r="G40" s="27">
        <f>HYPERLINK("매체_제작가이드_통합본.html#nosp-specialda", "HTML 상세 보기 ↗")</f>
        <v/>
      </c>
    </row>
    <row r="41" ht="30" customHeight="1">
      <c r="A41" s="13" t="inlineStr">
        <is>
          <t>네이버 NOSP</t>
        </is>
      </c>
      <c r="B41" s="5" t="inlineStr">
        <is>
          <t>MO 스페셜DA 이미지확장형(신)</t>
        </is>
      </c>
      <c r="C41" s="6" t="inlineStr">
        <is>
          <t>오브젝트 750×220 / 문구+로고 1020×300 / 확장 1280×720·1280×1280·720×1280</t>
        </is>
      </c>
      <c r="D41" s="5" t="inlineStr">
        <is>
          <t>투명 PNG / JPG</t>
        </is>
      </c>
      <c r="E41" s="7" t="inlineStr">
        <is>
          <t>≤ 200KB~600KB</t>
        </is>
      </c>
      <c r="F41" s="8" t="inlineStr">
        <is>
          <t>원문 가이드 ↗</t>
        </is>
      </c>
      <c r="G41" s="26">
        <f>HYPERLINK("매체_제작가이드_통합본.html#nosp-specialda-new", "HTML 상세 보기 ↗")</f>
        <v/>
      </c>
    </row>
    <row r="42" ht="30" customHeight="1">
      <c r="A42" s="13" t="inlineStr">
        <is>
          <t>네이버 NOSP</t>
        </is>
      </c>
      <c r="B42" s="9" t="inlineStr">
        <is>
          <t>MO 홈 우측 전면형 (더블크라운)</t>
        </is>
      </c>
      <c r="C42" s="10" t="inlineStr">
        <is>
          <t>828×1472 (메인) / 88×88 (로고)</t>
        </is>
      </c>
      <c r="D42" s="9" t="inlineStr">
        <is>
          <t>JPG/JPEG/PNG</t>
        </is>
      </c>
      <c r="E42" s="11" t="inlineStr">
        <is>
          <t>≤ 600KB / 50KB</t>
        </is>
      </c>
      <c r="F42" s="12" t="inlineStr">
        <is>
          <t>원문 가이드 ↗</t>
        </is>
      </c>
      <c r="G42" s="27">
        <f>HYPERLINK("매체_제작가이드_통합본.html#nosp-doublecrown", "HTML 상세 보기 ↗")</f>
        <v/>
      </c>
    </row>
    <row r="43" ht="30" customHeight="1">
      <c r="A43" s="13" t="inlineStr">
        <is>
          <t>네이버 NOSP</t>
        </is>
      </c>
      <c r="B43" s="5" t="inlineStr">
        <is>
          <t>MO 스포츠 피드 (이미지형)</t>
        </is>
      </c>
      <c r="C43" s="6" t="inlineStr">
        <is>
          <t>1200×1200 (3~5장) / 864×72 로고 / 300×300 프로필</t>
        </is>
      </c>
      <c r="D43" s="5" t="inlineStr">
        <is>
          <t>JPG/PNG (RGB)</t>
        </is>
      </c>
      <c r="E43" s="7" t="inlineStr">
        <is>
          <t>≤ 800KB</t>
        </is>
      </c>
      <c r="F43" s="8" t="inlineStr">
        <is>
          <t>원문 가이드 ↗</t>
        </is>
      </c>
      <c r="G43" s="26">
        <f>HYPERLINK("매체_제작가이드_통합본.html#nosp-sportsfeed", "HTML 상세 보기 ↗")</f>
        <v/>
      </c>
    </row>
    <row r="44" ht="30" customHeight="1">
      <c r="A44" s="13" t="inlineStr">
        <is>
          <t>네이버 NOSP</t>
        </is>
      </c>
      <c r="B44" s="9" t="inlineStr">
        <is>
          <t>MO 메인 브랜딩DA</t>
        </is>
      </c>
      <c r="C44" s="10" t="inlineStr">
        <is>
          <t>1250×560 (좌·우 225px 여백)</t>
        </is>
      </c>
      <c r="D44" s="9" t="inlineStr">
        <is>
          <t>PNG/JPG/JPEG</t>
        </is>
      </c>
      <c r="E44" s="11" t="inlineStr">
        <is>
          <t>50KB ~ 250KB</t>
        </is>
      </c>
      <c r="F44" s="12" t="inlineStr">
        <is>
          <t>원문 가이드 ↗</t>
        </is>
      </c>
      <c r="G44" s="27">
        <f>HYPERLINK("매체_제작가이드_통합본.html#nosp-branding", "HTML 상세 보기 ↗")</f>
        <v/>
      </c>
    </row>
    <row r="45" ht="28" customHeight="1">
      <c r="A45" s="22" t="inlineStr">
        <is>
          <t>📩 CJ ONE</t>
        </is>
      </c>
      <c r="B45" s="9" t="inlineStr">
        <is>
          <t>Only App Network Banner</t>
        </is>
      </c>
      <c r="C45" s="10" t="inlineStr">
        <is>
          <t>1200×628 / 360×592 / 320×480 / 480×320</t>
        </is>
      </c>
      <c r="D45" s="9" t="inlineStr">
        <is>
          <t>GIF/JPG/PNG</t>
        </is>
      </c>
      <c r="E45" s="11" t="inlineStr">
        <is>
          <t>≤ 500 KB</t>
        </is>
      </c>
      <c r="F45" s="12" t="inlineStr">
        <is>
          <t>원본 ↗</t>
        </is>
      </c>
      <c r="G45" s="27">
        <f>HYPERLINK("매체_제작가이드_통합본.html#new-cj-one-Only-App-Network-Banner", "상세 ↗")</f>
        <v/>
      </c>
    </row>
    <row r="46" ht="28" customHeight="1">
      <c r="A46" s="29">
        <f>HYPERLINK("매체_제작가이드_통합본.html#new-kakao-네이티브", "📩 Kakao")</f>
        <v/>
      </c>
      <c r="B46" s="19" t="n"/>
      <c r="C46" s="19" t="n"/>
      <c r="D46" s="19" t="n"/>
      <c r="E46" s="19" t="n"/>
      <c r="F46" s="19" t="n"/>
      <c r="G46" s="20" t="n"/>
    </row>
    <row r="47" ht="28" customHeight="1">
      <c r="A47" s="22" t="inlineStr">
        <is>
          <t>📩 Kakao</t>
        </is>
      </c>
      <c r="B47" s="9" t="inlineStr">
        <is>
          <t>비즈보드 모션 CPT</t>
        </is>
      </c>
      <c r="C47" s="10" t="inlineStr">
        <is>
          <t>1280×720 / 1290×258 / 1029×258 / 937×222</t>
        </is>
      </c>
      <c r="D47" s="9" t="inlineStr">
        <is>
          <t>AVI/FLV/GIF/JPG</t>
        </is>
      </c>
      <c r="E47" s="11" t="inlineStr">
        <is>
          <t>≤ 1,048,576 KB</t>
        </is>
      </c>
      <c r="F47" s="12" t="inlineStr">
        <is>
          <t>원본 ↗</t>
        </is>
      </c>
      <c r="G47" s="27">
        <f>HYPERLINK("매체_제작가이드_통합본.html#new-kakao-비즈보드-모션-CPT", "상세 ↗")</f>
        <v/>
      </c>
    </row>
    <row r="48" ht="28" customHeight="1">
      <c r="A48" s="22" t="inlineStr">
        <is>
          <t>📩 Kakao</t>
        </is>
      </c>
      <c r="B48" s="9" t="inlineStr">
        <is>
          <t>비즈보드 CPT 
(모션)</t>
        </is>
      </c>
      <c r="C48" s="10" t="inlineStr">
        <is>
          <t>1280×720 / 1290×258 / 1029×258 / 937×222</t>
        </is>
      </c>
      <c r="D48" s="9" t="inlineStr">
        <is>
          <t>AVI/FLV/GIF/JPG</t>
        </is>
      </c>
      <c r="E48" s="11" t="inlineStr">
        <is>
          <t>≤ 1,048,576 KB</t>
        </is>
      </c>
      <c r="F48" s="12" t="inlineStr">
        <is>
          <t>원본 ↗</t>
        </is>
      </c>
      <c r="G48" s="27">
        <f>HYPERLINK("매체_제작가이드_통합본.html#new-kakao-비즈보드-CPT-모션", "상세 ↗")</f>
        <v/>
      </c>
    </row>
    <row r="49" ht="28" customHeight="1">
      <c r="A49" s="22" t="inlineStr">
        <is>
          <t>📩 Kakao</t>
        </is>
      </c>
      <c r="B49" s="9" t="inlineStr">
        <is>
          <t>비즈보드</t>
        </is>
      </c>
      <c r="C49" s="10" t="inlineStr">
        <is>
          <t>1280×720 / 1029×258 / 438×258 / 189×87</t>
        </is>
      </c>
      <c r="D49" s="9" t="inlineStr">
        <is>
          <t>AVI/FLV/JPG/MP4</t>
        </is>
      </c>
      <c r="E49" s="11" t="inlineStr">
        <is>
          <t>≤ 300 KB</t>
        </is>
      </c>
      <c r="F49" s="12" t="inlineStr">
        <is>
          <t>원본 ↗</t>
        </is>
      </c>
      <c r="G49" s="27">
        <f>HYPERLINK("매체_제작가이드_통합본.html#new-kakao-비즈보드", "상세 ↗")</f>
        <v/>
      </c>
    </row>
    <row r="50" ht="28" customHeight="1">
      <c r="A50" s="22" t="inlineStr">
        <is>
          <t>📩 Kakao</t>
        </is>
      </c>
      <c r="B50" s="9" t="inlineStr">
        <is>
          <t>썸네일_박스형</t>
        </is>
      </c>
      <c r="C50" s="10" t="inlineStr">
        <is>
          <t>315×258 / 340×186 / 315×186 / 219×186</t>
        </is>
      </c>
      <c r="D50" s="9" t="inlineStr">
        <is>
          <t>JPG/PNG</t>
        </is>
      </c>
      <c r="E50" s="11" t="inlineStr">
        <is>
          <t>≤ 10,240 KB</t>
        </is>
      </c>
      <c r="F50" s="12" t="inlineStr">
        <is>
          <t>원본 ↗</t>
        </is>
      </c>
      <c r="G50" s="27">
        <f>HYPERLINK("매체_제작가이드_통합본.html#new-kakao-썸네일-박스형", "상세 ↗")</f>
        <v/>
      </c>
    </row>
    <row r="51" ht="28" customHeight="1">
      <c r="A51" s="22" t="inlineStr">
        <is>
          <t>📩 Kakao</t>
        </is>
      </c>
      <c r="B51" s="9" t="inlineStr">
        <is>
          <t>오브젝트형</t>
        </is>
      </c>
      <c r="C51" s="10" t="inlineStr">
        <is>
          <t>420×258 / 315×258 / 219×258</t>
        </is>
      </c>
      <c r="D51" s="9" t="inlineStr">
        <is>
          <t>PNG</t>
        </is>
      </c>
      <c r="E51" s="11" t="inlineStr">
        <is>
          <t>≤ 150 KB</t>
        </is>
      </c>
      <c r="F51" s="12" t="inlineStr">
        <is>
          <t>원본 ↗</t>
        </is>
      </c>
      <c r="G51" s="27">
        <f>HYPERLINK("매체_제작가이드_통합본.html#new-kakao-오브젝트형", "상세 ↗")</f>
        <v/>
      </c>
    </row>
    <row r="52" ht="28" customHeight="1">
      <c r="A52" s="22" t="inlineStr">
        <is>
          <t>📩 Kakao</t>
        </is>
      </c>
      <c r="B52" s="9" t="inlineStr">
        <is>
          <t>동영상광고</t>
        </is>
      </c>
      <c r="C52" s="10" t="inlineStr">
        <is>
          <t>1280×720 / 720×1280 / 300×300</t>
        </is>
      </c>
      <c r="D52" s="9" t="inlineStr">
        <is>
          <t>AVI/FLV/JPG/MP4</t>
        </is>
      </c>
      <c r="E52" s="11" t="inlineStr">
        <is>
          <t>≤ 1,048,576 KB</t>
        </is>
      </c>
      <c r="F52" s="12" t="inlineStr">
        <is>
          <t>원본 ↗</t>
        </is>
      </c>
      <c r="G52" s="27">
        <f>HYPERLINK("매체_제작가이드_통합본.html#new-kakao-동영상광고", "상세 ↗")</f>
        <v/>
      </c>
    </row>
    <row r="53" ht="28" customHeight="1">
      <c r="A53" s="22" t="inlineStr">
        <is>
          <t>📩 Kakao</t>
        </is>
      </c>
      <c r="B53" s="9" t="inlineStr">
        <is>
          <t>비즈보드 PSD</t>
        </is>
      </c>
      <c r="C53" s="10" t="inlineStr">
        <is>
          <t>933×258 / 933×156 / 438×258</t>
        </is>
      </c>
      <c r="D53" s="9" t="inlineStr">
        <is>
          <t>PSD</t>
        </is>
      </c>
      <c r="E53" s="11" t="inlineStr">
        <is>
          <t>-</t>
        </is>
      </c>
      <c r="F53" s="12" t="inlineStr">
        <is>
          <t>원본 ↗</t>
        </is>
      </c>
      <c r="G53" s="27">
        <f>HYPERLINK("매체_제작가이드_통합본.html#new-kakao-비즈보드-PSD", "상세 ↗")</f>
        <v/>
      </c>
    </row>
    <row r="54" ht="28" customHeight="1">
      <c r="A54" s="22" t="inlineStr">
        <is>
          <t>📩 Kakao</t>
        </is>
      </c>
      <c r="B54" s="9" t="inlineStr">
        <is>
          <t>익스펜더블 
(멀티형)</t>
        </is>
      </c>
      <c r="C54" s="10" t="inlineStr">
        <is>
          <t>1080×1080 / 198×90</t>
        </is>
      </c>
      <c r="D54" s="9" t="inlineStr">
        <is>
          <t>JPG/PNG</t>
        </is>
      </c>
      <c r="E54" s="11" t="inlineStr">
        <is>
          <t>≤ 1,024 KB</t>
        </is>
      </c>
      <c r="F54" s="12" t="inlineStr">
        <is>
          <t>원본 ↗</t>
        </is>
      </c>
      <c r="G54" s="27">
        <f>HYPERLINK("매체_제작가이드_통합본.html#new-kakao-익스펜더블-멀티형", "상세 ↗")</f>
        <v/>
      </c>
    </row>
    <row r="55" ht="28" customHeight="1">
      <c r="A55" s="22" t="inlineStr">
        <is>
          <t>📩 Kakao</t>
        </is>
      </c>
      <c r="B55" s="9" t="inlineStr">
        <is>
          <t>비즈보드 
익스펜더블(멀티형)
 (비즈보드 이미지와 
더불어 추가적으로
 전달 필요)</t>
        </is>
      </c>
      <c r="C55" s="10" t="inlineStr">
        <is>
          <t>1080×1080 / 198×90</t>
        </is>
      </c>
      <c r="D55" s="9" t="inlineStr">
        <is>
          <t>JPG/PNG</t>
        </is>
      </c>
      <c r="E55" s="11" t="inlineStr">
        <is>
          <t>-</t>
        </is>
      </c>
      <c r="F55" s="12" t="inlineStr">
        <is>
          <t>원본 ↗</t>
        </is>
      </c>
      <c r="G55" s="27">
        <f>HYPERLINK("매체_제작가이드_통합본.html#new-kakao-비즈보드-익스펜더블-멀티형-비즈보드-이미지와-더불어-추가적으로-전달-필요", "상세 ↗")</f>
        <v/>
      </c>
    </row>
    <row r="56" ht="28" customHeight="1">
      <c r="A56" s="22" t="inlineStr">
        <is>
          <t>📩 Kakao</t>
        </is>
      </c>
      <c r="B56" s="9" t="inlineStr">
        <is>
          <t>슬라이드 애셋 (선택사항)</t>
        </is>
      </c>
      <c r="C56" s="10" t="inlineStr">
        <is>
          <t>500×500</t>
        </is>
      </c>
      <c r="D56" s="9" t="inlineStr">
        <is>
          <t>JPG/PNG</t>
        </is>
      </c>
      <c r="E56" s="11" t="inlineStr">
        <is>
          <t>≤ 500 KB</t>
        </is>
      </c>
      <c r="F56" s="12" t="inlineStr">
        <is>
          <t>원본 ↗</t>
        </is>
      </c>
      <c r="G56" s="27">
        <f>HYPERLINK("매체_제작가이드_통합본.html#new-kakao-슬라이드-애셋-선택사항", "상세 ↗")</f>
        <v/>
      </c>
    </row>
    <row r="57" ht="28" customHeight="1">
      <c r="A57" s="22" t="inlineStr">
        <is>
          <t>📩 Kakao</t>
        </is>
      </c>
      <c r="B57" s="9" t="inlineStr">
        <is>
          <t>비즈보드 
익스펜더블
 (비즈보드 이미지와 
더불어 추가적으로
 전달 필요)</t>
        </is>
      </c>
      <c r="C57" s="10" t="inlineStr">
        <is>
          <t>1280×720</t>
        </is>
      </c>
      <c r="D57" s="9" t="inlineStr">
        <is>
          <t>AVI/FLV/JPG/MP4</t>
        </is>
      </c>
      <c r="E57" s="11" t="inlineStr">
        <is>
          <t>≤ 1,048,576 KB</t>
        </is>
      </c>
      <c r="F57" s="12" t="inlineStr">
        <is>
          <t>원본 ↗</t>
        </is>
      </c>
      <c r="G57" s="27">
        <f>HYPERLINK("매체_제작가이드_통합본.html#new-kakao-비즈보드-익스펜더블-비즈보드-이미지와-더불어-추가적으로-전달-필요", "상세 ↗")</f>
        <v/>
      </c>
    </row>
    <row r="58" ht="28" customHeight="1">
      <c r="A58" s="22" t="inlineStr">
        <is>
          <t>📩 Kakao</t>
        </is>
      </c>
      <c r="B58" s="9" t="inlineStr">
        <is>
          <t>Bizboard</t>
        </is>
      </c>
      <c r="C58" s="10" t="inlineStr">
        <is>
          <t>1029×258</t>
        </is>
      </c>
      <c r="D58" s="9" t="inlineStr">
        <is>
          <t>PNG/PSD</t>
        </is>
      </c>
      <c r="E58" s="11" t="inlineStr">
        <is>
          <t>≤ 300 KB</t>
        </is>
      </c>
      <c r="F58" s="12" t="inlineStr">
        <is>
          <t>원본 ↗</t>
        </is>
      </c>
      <c r="G58" s="27">
        <f>HYPERLINK("매체_제작가이드_통합본.html#new-kakao-Bizboard", "상세 ↗")</f>
        <v/>
      </c>
    </row>
    <row r="59" ht="28" customHeight="1">
      <c r="A59" s="22" t="inlineStr">
        <is>
          <t>📩 Meta/IG</t>
        </is>
      </c>
      <c r="B59" s="9" t="inlineStr">
        <is>
          <t>피드</t>
        </is>
      </c>
      <c r="C59" s="10" t="inlineStr">
        <is>
          <t>1440×1800 / 1440×1440 / 1080×1920 / 400×500</t>
        </is>
      </c>
      <c r="D59" s="9" t="inlineStr">
        <is>
          <t>GIF/JPG/MOV/MP4</t>
        </is>
      </c>
      <c r="E59" s="11" t="inlineStr">
        <is>
          <t>≤ 30,720 KB</t>
        </is>
      </c>
      <c r="F59" s="12" t="inlineStr">
        <is>
          <t>원본 ↗</t>
        </is>
      </c>
      <c r="G59" s="27">
        <f>HYPERLINK("매체_제작가이드_통합본.html#new-meta-ig-피드", "상세 ↗")</f>
        <v/>
      </c>
    </row>
    <row r="60" ht="28" customHeight="1">
      <c r="A60" s="22" t="inlineStr">
        <is>
          <t>📩 Meta/IG</t>
        </is>
      </c>
      <c r="B60" s="9" t="inlineStr">
        <is>
          <t>컬렉션</t>
        </is>
      </c>
      <c r="C60" s="10" t="inlineStr">
        <is>
          <t>1080×1080 / 500×888 / 500×500</t>
        </is>
      </c>
      <c r="D60" s="9" t="inlineStr">
        <is>
          <t>GIF/JPG/MOV/MP4</t>
        </is>
      </c>
      <c r="E60" s="11" t="inlineStr">
        <is>
          <t>≤ 4,194,304 KB</t>
        </is>
      </c>
      <c r="F60" s="12" t="inlineStr">
        <is>
          <t>원본 ↗</t>
        </is>
      </c>
      <c r="G60" s="27">
        <f>HYPERLINK("매체_제작가이드_통합본.html#new-meta-ig-컬렉션", "상세 ↗")</f>
        <v/>
      </c>
    </row>
    <row r="61" ht="28" customHeight="1">
      <c r="A61" s="22" t="inlineStr">
        <is>
          <t>📩 Meta/IG</t>
        </is>
      </c>
      <c r="B61" s="9" t="inlineStr">
        <is>
          <t>동영상 광고 (Link)</t>
        </is>
      </c>
      <c r="C61" s="10" t="inlineStr">
        <is>
          <t>1440×2560 / 1080×1920 / 1080×1080</t>
        </is>
      </c>
      <c r="D61" s="9" t="inlineStr">
        <is>
          <t>GIF/MOV/MP4</t>
        </is>
      </c>
      <c r="E61" s="11" t="inlineStr">
        <is>
          <t>≤ 4,194,304 KB</t>
        </is>
      </c>
      <c r="F61" s="12" t="inlineStr">
        <is>
          <t>원본 ↗</t>
        </is>
      </c>
      <c r="G61" s="27">
        <f>HYPERLINK("매체_제작가이드_통합본.html#new-meta-ig-동영상-광고-Link", "상세 ↗")</f>
        <v/>
      </c>
    </row>
    <row r="62" ht="28" customHeight="1">
      <c r="A62" s="22" t="inlineStr">
        <is>
          <t>📩 Meta/IG</t>
        </is>
      </c>
      <c r="B62" s="9" t="inlineStr">
        <is>
          <t>피드_동영상</t>
        </is>
      </c>
      <c r="C62" s="10" t="inlineStr">
        <is>
          <t>1440×1800 / 1440×1440 / 1080×1920</t>
        </is>
      </c>
      <c r="D62" s="9" t="inlineStr">
        <is>
          <t>GIF/MOV/MP4</t>
        </is>
      </c>
      <c r="E62" s="11" t="inlineStr">
        <is>
          <t>≤ 256,000 KB</t>
        </is>
      </c>
      <c r="F62" s="12" t="inlineStr">
        <is>
          <t>원본 ↗</t>
        </is>
      </c>
      <c r="G62" s="27">
        <f>HYPERLINK("매체_제작가이드_통합본.html#new-meta-ig-피드-동영상", "상세 ↗")</f>
        <v/>
      </c>
    </row>
    <row r="63" ht="28" customHeight="1">
      <c r="A63" s="22" t="inlineStr">
        <is>
          <t>📩 Meta/IG</t>
        </is>
      </c>
      <c r="B63" s="9" t="inlineStr">
        <is>
          <t>캐러셀</t>
        </is>
      </c>
      <c r="C63" s="10" t="inlineStr">
        <is>
          <t>1080×1920 / 1080×1080</t>
        </is>
      </c>
      <c r="D63" s="9" t="inlineStr">
        <is>
          <t>GIF/JPG/MOV/MP4</t>
        </is>
      </c>
      <c r="E63" s="11" t="inlineStr">
        <is>
          <t>≤ 4,194,304 KB</t>
        </is>
      </c>
      <c r="F63" s="12" t="inlineStr">
        <is>
          <t>원본 ↗</t>
        </is>
      </c>
      <c r="G63" s="27">
        <f>HYPERLINK("매체_제작가이드_통합본.html#new-meta-ig-캐러셀", "상세 ↗")</f>
        <v/>
      </c>
    </row>
    <row r="64" ht="28" customHeight="1">
      <c r="A64" s="22" t="inlineStr">
        <is>
          <t>📩 Meta/IG</t>
        </is>
      </c>
      <c r="B64" s="9" t="inlineStr">
        <is>
          <t>스토리/릴스_슬라이드
(캐러셀)</t>
        </is>
      </c>
      <c r="C64" s="10" t="inlineStr">
        <is>
          <t>1080×1920 / 1080×1080</t>
        </is>
      </c>
      <c r="D64" s="9" t="inlineStr">
        <is>
          <t>JPG/PNG</t>
        </is>
      </c>
      <c r="E64" s="11" t="inlineStr">
        <is>
          <t>≤ 30,720 KB</t>
        </is>
      </c>
      <c r="F64" s="12" t="inlineStr">
        <is>
          <t>원본 ↗</t>
        </is>
      </c>
      <c r="G64" s="27">
        <f>HYPERLINK("매체_제작가이드_통합본.html#new-meta-ig-스토리-릴스-슬라이드-캐러셀", "상세 ↗")</f>
        <v/>
      </c>
    </row>
    <row r="65" ht="28" customHeight="1">
      <c r="A65" s="22" t="inlineStr">
        <is>
          <t>📩 Meta/IG</t>
        </is>
      </c>
      <c r="B65" s="9" t="inlineStr">
        <is>
          <t>슬라이드 (캐러셀)</t>
        </is>
      </c>
      <c r="C65" s="10" t="inlineStr">
        <is>
          <t>1080×1080</t>
        </is>
      </c>
      <c r="D65" s="9" t="inlineStr">
        <is>
          <t>GIF/JPG/MOV/MP4</t>
        </is>
      </c>
      <c r="E65" s="11" t="inlineStr">
        <is>
          <t>≤ 4,194,304 KB</t>
        </is>
      </c>
      <c r="F65" s="12" t="inlineStr">
        <is>
          <t>원본 ↗</t>
        </is>
      </c>
      <c r="G65" s="27">
        <f>HYPERLINK("매체_제작가이드_통합본.html#new-meta-ig-슬라이드-캐러셀", "상세 ↗")</f>
        <v/>
      </c>
    </row>
    <row r="66" ht="28" customHeight="1">
      <c r="A66" s="22" t="inlineStr">
        <is>
          <t>📩 Meta/IG</t>
        </is>
      </c>
      <c r="B66" s="9" t="inlineStr">
        <is>
          <t>동영상_스토리</t>
        </is>
      </c>
      <c r="C66" s="10" t="inlineStr">
        <is>
          <t>1440×2560</t>
        </is>
      </c>
      <c r="D66" s="9" t="inlineStr">
        <is>
          <t>GIF/MOV/MP4</t>
        </is>
      </c>
      <c r="E66" s="11" t="inlineStr">
        <is>
          <t>≤ 4,194,304 KB</t>
        </is>
      </c>
      <c r="F66" s="12" t="inlineStr">
        <is>
          <t>원본 ↗</t>
        </is>
      </c>
      <c r="G66" s="27">
        <f>HYPERLINK("매체_제작가이드_통합본.html#new-meta-ig-동영상-스토리", "상세 ↗")</f>
        <v/>
      </c>
    </row>
    <row r="67" ht="28" customHeight="1">
      <c r="A67" s="29">
        <f>HYPERLINK("매체_제작가이드_통합본.html#new-meta-ig-동영상-릴스", "📩 Meta/IG")</f>
        <v/>
      </c>
      <c r="B67" s="19" t="n"/>
      <c r="C67" s="19" t="n"/>
      <c r="D67" s="19" t="n"/>
      <c r="E67" s="19" t="n"/>
      <c r="F67" s="19" t="n"/>
      <c r="G67" s="20" t="n"/>
    </row>
    <row r="68" ht="28" customHeight="1">
      <c r="A68" s="22" t="inlineStr">
        <is>
          <t>📩 Meta/IG</t>
        </is>
      </c>
      <c r="B68" s="9" t="inlineStr">
        <is>
          <t>컬렉션_피드</t>
        </is>
      </c>
      <c r="C68" s="10" t="inlineStr">
        <is>
          <t>1080×1080</t>
        </is>
      </c>
      <c r="D68" s="9" t="inlineStr">
        <is>
          <t>JPG/PNG</t>
        </is>
      </c>
      <c r="E68" s="11" t="inlineStr">
        <is>
          <t>≤ 30,720 KB</t>
        </is>
      </c>
      <c r="F68" s="12" t="inlineStr">
        <is>
          <t>원본 ↗</t>
        </is>
      </c>
      <c r="G68" s="27">
        <f>HYPERLINK("매체_제작가이드_통합본.html#new-meta-ig-컬렉션-피드", "상세 ↗")</f>
        <v/>
      </c>
    </row>
    <row r="69" ht="28" customHeight="1">
      <c r="A69" s="22" t="inlineStr">
        <is>
          <t>📩 Meta/IG</t>
        </is>
      </c>
      <c r="B69" s="9" t="inlineStr">
        <is>
          <t>컬렉션_스토리</t>
        </is>
      </c>
      <c r="C69" s="10" t="inlineStr">
        <is>
          <t>1080×1080</t>
        </is>
      </c>
      <c r="D69" s="9" t="inlineStr">
        <is>
          <t>JPG/PNG</t>
        </is>
      </c>
      <c r="E69" s="11" t="inlineStr">
        <is>
          <t>≤ 30,720 KB</t>
        </is>
      </c>
      <c r="F69" s="12" t="inlineStr">
        <is>
          <t>원본 ↗</t>
        </is>
      </c>
      <c r="G69" s="27">
        <f>HYPERLINK("매체_제작가이드_통합본.html#new-meta-ig-컬렉션-스토리", "상세 ↗")</f>
        <v/>
      </c>
    </row>
    <row r="70" ht="28" customHeight="1">
      <c r="A70" s="22" t="inlineStr">
        <is>
          <t>📩 Meta/IG</t>
        </is>
      </c>
      <c r="B70" s="9" t="inlineStr">
        <is>
          <t>슬라이드(캐러셀)</t>
        </is>
      </c>
      <c r="C70" s="10" t="inlineStr">
        <is>
          <t>1080×1080</t>
        </is>
      </c>
      <c r="D70" s="9" t="inlineStr">
        <is>
          <t>GIF/JPG/MOV/MP4</t>
        </is>
      </c>
      <c r="E70" s="11" t="inlineStr">
        <is>
          <t>≤ 4,194,304 KB</t>
        </is>
      </c>
      <c r="F70" s="12" t="inlineStr">
        <is>
          <t>원본 ↗</t>
        </is>
      </c>
      <c r="G70" s="27">
        <f>HYPERLINK("매체_제작가이드_통합본.html#new-meta-ig-슬라이드-캐러셀", "상세 ↗")</f>
        <v/>
      </c>
    </row>
    <row r="71" ht="28" customHeight="1">
      <c r="A71" s="22" t="inlineStr">
        <is>
          <t>📩 Meta/IG</t>
        </is>
      </c>
      <c r="B71" s="9" t="inlineStr">
        <is>
          <t>릴스</t>
        </is>
      </c>
      <c r="C71" s="10" t="inlineStr">
        <is>
          <t>1440×2560</t>
        </is>
      </c>
      <c r="D71" s="9" t="inlineStr">
        <is>
          <t>MOV/MP4</t>
        </is>
      </c>
      <c r="E71" s="11" t="inlineStr">
        <is>
          <t>≤ 4,194,304 KB</t>
        </is>
      </c>
      <c r="F71" s="12" t="inlineStr">
        <is>
          <t>원본 ↗</t>
        </is>
      </c>
      <c r="G71" s="27">
        <f>HYPERLINK("매체_제작가이드_통합본.html#new-meta-ig-릴스", "상세 ↗")</f>
        <v/>
      </c>
    </row>
    <row r="72" ht="28" customHeight="1">
      <c r="A72" s="22" t="inlineStr">
        <is>
          <t>📩 Meta/IG</t>
        </is>
      </c>
      <c r="B72" s="9" t="inlineStr">
        <is>
          <t>피드_단일이미지</t>
        </is>
      </c>
      <c r="C72" s="10" t="inlineStr">
        <is>
          <t>1080×1080</t>
        </is>
      </c>
      <c r="D72" s="9" t="inlineStr">
        <is>
          <t>JPG/PNG</t>
        </is>
      </c>
      <c r="E72" s="11" t="inlineStr">
        <is>
          <t>≤ 30,720 KB</t>
        </is>
      </c>
      <c r="F72" s="12" t="inlineStr">
        <is>
          <t>원본 ↗</t>
        </is>
      </c>
      <c r="G72" s="27">
        <f>HYPERLINK("매체_제작가이드_통합본.html#new-meta-ig-피드-단일이미지", "상세 ↗")</f>
        <v/>
      </c>
    </row>
    <row r="73" ht="28" customHeight="1">
      <c r="A73" s="22" t="inlineStr">
        <is>
          <t>📩 Meta/IG</t>
        </is>
      </c>
      <c r="B73" s="9" t="inlineStr">
        <is>
          <t>스토리,릴스_단일이미지</t>
        </is>
      </c>
      <c r="C73" s="10" t="inlineStr">
        <is>
          <t>1080×1080</t>
        </is>
      </c>
      <c r="D73" s="9" t="inlineStr">
        <is>
          <t>JPG/PNG</t>
        </is>
      </c>
      <c r="E73" s="11" t="inlineStr">
        <is>
          <t>≤ 30,720 KB</t>
        </is>
      </c>
      <c r="F73" s="12" t="inlineStr">
        <is>
          <t>원본 ↗</t>
        </is>
      </c>
      <c r="G73" s="27">
        <f>HYPERLINK("매체_제작가이드_통합본.html#new-meta-ig-스토리-릴스-단일이미지", "상세 ↗")</f>
        <v/>
      </c>
    </row>
    <row r="74" ht="28" customHeight="1">
      <c r="A74" s="22" t="inlineStr">
        <is>
          <t>📩 Meta/IG</t>
        </is>
      </c>
      <c r="B74" s="9" t="inlineStr">
        <is>
          <t>피드_단일동영상</t>
        </is>
      </c>
      <c r="C74" s="10" t="inlineStr">
        <is>
          <t>1080×1080</t>
        </is>
      </c>
      <c r="D74" s="9" t="inlineStr">
        <is>
          <t>MOV/MP4</t>
        </is>
      </c>
      <c r="E74" s="11" t="inlineStr">
        <is>
          <t>≤ 256,000 KB</t>
        </is>
      </c>
      <c r="F74" s="12" t="inlineStr">
        <is>
          <t>원본 ↗</t>
        </is>
      </c>
      <c r="G74" s="27">
        <f>HYPERLINK("매체_제작가이드_통합본.html#new-meta-ig-피드-단일동영상", "상세 ↗")</f>
        <v/>
      </c>
    </row>
    <row r="75" ht="28" customHeight="1">
      <c r="A75" s="22" t="inlineStr">
        <is>
          <t>📩 Meta/IG</t>
        </is>
      </c>
      <c r="B75" s="9" t="inlineStr">
        <is>
          <t>스토리,릴스_단일동영상</t>
        </is>
      </c>
      <c r="C75" s="10" t="inlineStr">
        <is>
          <t>1080×1080</t>
        </is>
      </c>
      <c r="D75" s="9" t="inlineStr">
        <is>
          <t>MOV/MP4</t>
        </is>
      </c>
      <c r="E75" s="11" t="inlineStr">
        <is>
          <t>≤ 256,000 KB</t>
        </is>
      </c>
      <c r="F75" s="12" t="inlineStr">
        <is>
          <t>원본 ↗</t>
        </is>
      </c>
      <c r="G75" s="27">
        <f>HYPERLINK("매체_제작가이드_통합본.html#new-meta-ig-스토리-릴스-단일동영상", "상세 ↗")</f>
        <v/>
      </c>
    </row>
    <row r="76" ht="28" customHeight="1">
      <c r="A76" s="22" t="inlineStr">
        <is>
          <t>📩 Meta/IG</t>
        </is>
      </c>
      <c r="B76" s="9" t="inlineStr">
        <is>
          <t>스토리/릴스_동영상</t>
        </is>
      </c>
      <c r="C76" s="10" t="inlineStr">
        <is>
          <t>1440×2560</t>
        </is>
      </c>
      <c r="D76" s="9" t="inlineStr">
        <is>
          <t>GIF/MOV/MP4</t>
        </is>
      </c>
      <c r="E76" s="11" t="inlineStr">
        <is>
          <t>≤ 262,144,000 KB</t>
        </is>
      </c>
      <c r="F76" s="12" t="inlineStr">
        <is>
          <t>원본 ↗</t>
        </is>
      </c>
      <c r="G76" s="27">
        <f>HYPERLINK("매체_제작가이드_통합본.html#new-meta-ig-스토리-릴스-동영상", "상세 ↗")</f>
        <v/>
      </c>
    </row>
    <row r="77" ht="28" customHeight="1">
      <c r="A77" s="22" t="inlineStr">
        <is>
          <t>📩 Meta/IG</t>
        </is>
      </c>
      <c r="B77" s="9" t="inlineStr">
        <is>
          <t>피드_슬라이드
(캐러셀)</t>
        </is>
      </c>
      <c r="C77" s="10" t="inlineStr">
        <is>
          <t>1080×1080</t>
        </is>
      </c>
      <c r="D77" s="9" t="inlineStr">
        <is>
          <t>JPG/PNG</t>
        </is>
      </c>
      <c r="E77" s="11" t="inlineStr">
        <is>
          <t>≤ 30,720 KB</t>
        </is>
      </c>
      <c r="F77" s="12" t="inlineStr">
        <is>
          <t>원본 ↗</t>
        </is>
      </c>
      <c r="G77" s="27">
        <f>HYPERLINK("매체_제작가이드_통합본.html#new-meta-ig-피드-슬라이드-캐러셀", "상세 ↗")</f>
        <v/>
      </c>
    </row>
    <row r="78" ht="28" customHeight="1">
      <c r="A78" s="22" t="inlineStr">
        <is>
          <t>📩 Meta/IG</t>
        </is>
      </c>
      <c r="B78" s="9" t="inlineStr">
        <is>
          <t>피드_슬라이드
(캐러셀)
*조회목적사용불가</t>
        </is>
      </c>
      <c r="C78" s="10" t="inlineStr">
        <is>
          <t>1080×1080</t>
        </is>
      </c>
      <c r="D78" s="9" t="inlineStr">
        <is>
          <t>GIF/MOV/MP4</t>
        </is>
      </c>
      <c r="E78" s="11" t="inlineStr">
        <is>
          <t>≤ 4,194,304 KB</t>
        </is>
      </c>
      <c r="F78" s="12" t="inlineStr">
        <is>
          <t>원본 ↗</t>
        </is>
      </c>
      <c r="G78" s="27">
        <f>HYPERLINK("매체_제작가이드_통합본.html#new-meta-ig-피드-슬라이드-캐러셀-조회목적사용불가", "상세 ↗")</f>
        <v/>
      </c>
    </row>
    <row r="79" ht="28" customHeight="1">
      <c r="A79" s="22" t="inlineStr">
        <is>
          <t>📩 Meta/IG</t>
        </is>
      </c>
      <c r="B79" s="9" t="inlineStr">
        <is>
          <t>스토리_슬라이드
(캐러셀)
*조회목적사용불가</t>
        </is>
      </c>
      <c r="C79" s="10" t="inlineStr">
        <is>
          <t>1080×1920</t>
        </is>
      </c>
      <c r="D79" s="9" t="inlineStr">
        <is>
          <t>GIF/MOV/MP4</t>
        </is>
      </c>
      <c r="E79" s="11" t="inlineStr">
        <is>
          <t>≤ 4,194,304 KB</t>
        </is>
      </c>
      <c r="F79" s="12" t="inlineStr">
        <is>
          <t>원본 ↗</t>
        </is>
      </c>
      <c r="G79" s="27">
        <f>HYPERLINK("매체_제작가이드_통합본.html#new-meta-ig-스토리-슬라이드-캐러셀-조회목적사용불가", "상세 ↗")</f>
        <v/>
      </c>
    </row>
    <row r="80" ht="28" customHeight="1">
      <c r="A80" s="22" t="inlineStr">
        <is>
          <t>📩 Meta/IG</t>
        </is>
      </c>
      <c r="B80" s="9" t="inlineStr">
        <is>
          <t>인스타그램 피드
단일이미지(4:5비율)</t>
        </is>
      </c>
      <c r="C80" s="10" t="inlineStr">
        <is>
          <t>1440×1800</t>
        </is>
      </c>
      <c r="D80" s="9" t="inlineStr">
        <is>
          <t>JPG/PNG</t>
        </is>
      </c>
      <c r="E80" s="11" t="inlineStr">
        <is>
          <t>≤ 30,720 KB</t>
        </is>
      </c>
      <c r="F80" s="12" t="inlineStr">
        <is>
          <t>원본 ↗</t>
        </is>
      </c>
      <c r="G80" s="27">
        <f>HYPERLINK("매체_제작가이드_통합본.html#new-meta-ig-인스타그램-피드-단일이미지-4-5비율", "상세 ↗")</f>
        <v/>
      </c>
    </row>
    <row r="81" ht="28" customHeight="1">
      <c r="A81" s="22" t="inlineStr">
        <is>
          <t>📩 Meta/IG</t>
        </is>
      </c>
      <c r="B81" s="9" t="inlineStr">
        <is>
          <t>인스타그램 스토리, 릴스
단일이미지(9:16비율)</t>
        </is>
      </c>
      <c r="C81" s="10" t="inlineStr">
        <is>
          <t>1440×2560</t>
        </is>
      </c>
      <c r="D81" s="9" t="inlineStr">
        <is>
          <t>JPG/PNG</t>
        </is>
      </c>
      <c r="E81" s="11" t="inlineStr">
        <is>
          <t>≤ 30,720 KB</t>
        </is>
      </c>
      <c r="F81" s="12" t="inlineStr">
        <is>
          <t>원본 ↗</t>
        </is>
      </c>
      <c r="G81" s="27">
        <f>HYPERLINK("매체_제작가이드_통합본.html#new-meta-ig-인스타그램-스토리-릴스-단일이미지-9-16비율", "상세 ↗")</f>
        <v/>
      </c>
    </row>
    <row r="82" ht="28" customHeight="1">
      <c r="A82" s="22" t="inlineStr">
        <is>
          <t>📩 Naver</t>
        </is>
      </c>
      <c r="B82" s="9" t="inlineStr">
        <is>
          <t>쇼케이스 EAST
별도파일 내 PSD파일 
모두 확인필수</t>
        </is>
      </c>
      <c r="C82" s="10" t="inlineStr">
        <is>
          <t>828×1472 / 216×144 / 116×108 / 88×88</t>
        </is>
      </c>
      <c r="D82" s="9" t="inlineStr">
        <is>
          <t>AVI/JPG/MOV/MP4</t>
        </is>
      </c>
      <c r="E82" s="11" t="inlineStr">
        <is>
          <t>≤ 300 KB</t>
        </is>
      </c>
      <c r="F82" s="12" t="inlineStr">
        <is>
          <t>원본 ↗</t>
        </is>
      </c>
      <c r="G82" s="27">
        <f>HYPERLINK("매체_제작가이드_통합본.html#new-naver-쇼케이스-EAST-별도파일-내-PSD파일-모두-확인필수", "상세 ↗")</f>
        <v/>
      </c>
    </row>
    <row r="83" ht="28" customHeight="1">
      <c r="A83" s="22" t="inlineStr">
        <is>
          <t>📩 Naver</t>
        </is>
      </c>
      <c r="B83" s="9" t="inlineStr">
        <is>
          <t>스마트채널</t>
        </is>
      </c>
      <c r="C83" s="10" t="inlineStr">
        <is>
          <t>750×280 / 750×200 / 750×160</t>
        </is>
      </c>
      <c r="D83" s="9" t="inlineStr">
        <is>
          <t>PNG/PSD</t>
        </is>
      </c>
      <c r="E83" s="11" t="inlineStr">
        <is>
          <t>≤ 250 KB</t>
        </is>
      </c>
      <c r="F83" s="12" t="inlineStr">
        <is>
          <t>원본 ↗</t>
        </is>
      </c>
      <c r="G83" s="27">
        <f>HYPERLINK("매체_제작가이드_통합본.html#new-naver-스마트채널", "상세 ↗")</f>
        <v/>
      </c>
    </row>
    <row r="84" ht="28" customHeight="1">
      <c r="A84" s="22" t="inlineStr">
        <is>
          <t>📩 Naver</t>
        </is>
      </c>
      <c r="B84" s="9" t="inlineStr">
        <is>
          <t>메인/서브</t>
        </is>
      </c>
      <c r="C84" s="10" t="inlineStr">
        <is>
          <t>1250×560 / 300×300</t>
        </is>
      </c>
      <c r="D84" s="9" t="inlineStr">
        <is>
          <t>JPG/PNG</t>
        </is>
      </c>
      <c r="E84" s="11" t="inlineStr">
        <is>
          <t>≤ 250 KB</t>
        </is>
      </c>
      <c r="F84" s="12" t="inlineStr">
        <is>
          <t>원본 ↗</t>
        </is>
      </c>
      <c r="G84" s="27">
        <f>HYPERLINK("매체_제작가이드_통합본.html#new-naver-메인-서브", "상세 ↗")</f>
        <v/>
      </c>
    </row>
    <row r="85" ht="28" customHeight="1">
      <c r="A85" s="22" t="inlineStr">
        <is>
          <t>📩 Naver</t>
        </is>
      </c>
      <c r="B85" s="9" t="inlineStr">
        <is>
          <t>네이티브</t>
        </is>
      </c>
      <c r="C85" s="10" t="inlineStr">
        <is>
          <t>300×300 / 342×228</t>
        </is>
      </c>
      <c r="D85" s="9" t="inlineStr">
        <is>
          <t>JPG/PNG</t>
        </is>
      </c>
      <c r="E85" s="11" t="inlineStr">
        <is>
          <t>≤ 200 KB</t>
        </is>
      </c>
      <c r="F85" s="12" t="inlineStr">
        <is>
          <t>원본 ↗</t>
        </is>
      </c>
      <c r="G85" s="27">
        <f>HYPERLINK("매체_제작가이드_통합본.html#new-naver-네이티브", "상세 ↗")</f>
        <v/>
      </c>
    </row>
    <row r="86" ht="28" customHeight="1">
      <c r="A86" s="22" t="inlineStr">
        <is>
          <t>📩 Naver</t>
        </is>
      </c>
      <c r="B86" s="9" t="inlineStr">
        <is>
          <t>커뮤니케이션애드</t>
        </is>
      </c>
      <c r="C86" s="10" t="inlineStr">
        <is>
          <t>300×300 / 112×112</t>
        </is>
      </c>
      <c r="D86" s="9" t="inlineStr">
        <is>
          <t>JPG/PNG</t>
        </is>
      </c>
      <c r="E86" s="11" t="inlineStr">
        <is>
          <t>≤ 200 KB</t>
        </is>
      </c>
      <c r="F86" s="12" t="inlineStr">
        <is>
          <t>원본 ↗</t>
        </is>
      </c>
      <c r="G86" s="27">
        <f>HYPERLINK("매체_제작가이드_통합본.html#new-naver-커뮤니케이션애드", "상세 ↗")</f>
        <v/>
      </c>
    </row>
    <row r="87" ht="28" customHeight="1">
      <c r="A87" s="22" t="inlineStr">
        <is>
          <t>📩 Naver GFA</t>
        </is>
      </c>
      <c r="B87" s="9" t="inlineStr">
        <is>
          <t>피드 이미지형</t>
        </is>
      </c>
      <c r="C87" s="10" t="inlineStr">
        <is>
          <t>1200×1800 / 1200×1200 / 1080×1200 / 1080×1080</t>
        </is>
      </c>
      <c r="D87" s="9" t="inlineStr">
        <is>
          <t>JPG/PNG</t>
        </is>
      </c>
      <c r="E87" s="11" t="inlineStr">
        <is>
          <t>≤ 800 KB</t>
        </is>
      </c>
      <c r="F87" s="12" t="inlineStr">
        <is>
          <t>원본 ↗</t>
        </is>
      </c>
      <c r="G87" s="27">
        <f>HYPERLINK("매체_제작가이드_통합본.html#new-naver-gfa-피드-이미지형", "상세 ↗")</f>
        <v/>
      </c>
    </row>
    <row r="88" ht="28" customHeight="1">
      <c r="A88" s="22" t="inlineStr">
        <is>
          <t>📩 Naver GFA</t>
        </is>
      </c>
      <c r="B88" s="9" t="inlineStr">
        <is>
          <t>스마트채널</t>
        </is>
      </c>
      <c r="C88" s="10" t="inlineStr">
        <is>
          <t>750×280 / 750×200 / 750×160 / 260×160</t>
        </is>
      </c>
      <c r="D88" s="9" t="inlineStr">
        <is>
          <t>JPG/PNG/PSD</t>
        </is>
      </c>
      <c r="E88" s="11" t="inlineStr">
        <is>
          <t>≤ 150 KB</t>
        </is>
      </c>
      <c r="F88" s="12" t="inlineStr">
        <is>
          <t>원본 ↗</t>
        </is>
      </c>
      <c r="G88" s="27">
        <f>HYPERLINK("매체_제작가이드_통합본.html#new-naver-gfa-스마트채널", "상세 ↗")</f>
        <v/>
      </c>
    </row>
    <row r="89" ht="28" customHeight="1">
      <c r="A89" s="22" t="inlineStr">
        <is>
          <t>📩 Naver GFA</t>
        </is>
      </c>
      <c r="B89" s="9" t="inlineStr">
        <is>
          <t>피드 컬렉션형</t>
        </is>
      </c>
      <c r="C89" s="10" t="inlineStr">
        <is>
          <t>600×600 / 540×540 / 300×300 / 246×246</t>
        </is>
      </c>
      <c r="D89" s="9" t="inlineStr">
        <is>
          <t>JPG/PNG</t>
        </is>
      </c>
      <c r="E89" s="11" t="inlineStr">
        <is>
          <t>≤ 500 KB</t>
        </is>
      </c>
      <c r="F89" s="12" t="inlineStr">
        <is>
          <t>원본 ↗</t>
        </is>
      </c>
      <c r="G89" s="27">
        <f>HYPERLINK("매체_제작가이드_통합본.html#new-naver-gfa-피드-컬렉션형", "상세 ↗")</f>
        <v/>
      </c>
    </row>
    <row r="90" ht="28" customHeight="1">
      <c r="A90" s="22" t="inlineStr">
        <is>
          <t>📩 Naver GFA</t>
        </is>
      </c>
      <c r="B90" s="9" t="inlineStr">
        <is>
          <t>피드</t>
        </is>
      </c>
      <c r="C90" s="10" t="inlineStr">
        <is>
          <t>1200×1200 / 1200×628 / 300×300 / 246×246</t>
        </is>
      </c>
      <c r="D90" s="9" t="inlineStr">
        <is>
          <t>JPG/PNG/PSD</t>
        </is>
      </c>
      <c r="E90" s="11" t="inlineStr">
        <is>
          <t>≤ 500 KB</t>
        </is>
      </c>
      <c r="F90" s="12" t="inlineStr">
        <is>
          <t>원본 ↗</t>
        </is>
      </c>
      <c r="G90" s="27">
        <f>HYPERLINK("매체_제작가이드_통합본.html#new-naver-gfa-피드", "상세 ↗")</f>
        <v/>
      </c>
    </row>
    <row r="91" ht="28" customHeight="1">
      <c r="A91" s="22" t="inlineStr">
        <is>
          <t>📩 Naver GFA</t>
        </is>
      </c>
      <c r="B91" s="9" t="inlineStr">
        <is>
          <t>피드 동영상형</t>
        </is>
      </c>
      <c r="C91" s="10" t="inlineStr">
        <is>
          <t>1080×555 / 300×300 / 246×246</t>
        </is>
      </c>
      <c r="D91" s="9" t="inlineStr">
        <is>
          <t>AVI/JPG/MOV/MP4</t>
        </is>
      </c>
      <c r="E91" s="11" t="inlineStr">
        <is>
          <t>≤ 1,048,576 KB</t>
        </is>
      </c>
      <c r="F91" s="12" t="inlineStr">
        <is>
          <t>원본 ↗</t>
        </is>
      </c>
      <c r="G91" s="27">
        <f>HYPERLINK("매체_제작가이드_통합본.html#new-naver-gfa-피드-동영상형", "상세 ↗")</f>
        <v/>
      </c>
    </row>
    <row r="92" ht="28" customHeight="1">
      <c r="A92" s="22" t="inlineStr">
        <is>
          <t>📩 Naver GFA</t>
        </is>
      </c>
      <c r="B92" s="9" t="inlineStr">
        <is>
          <t>아웃스트림</t>
        </is>
      </c>
      <c r="C92" s="10" t="inlineStr">
        <is>
          <t>1280×720 / 300×300 / 240×240</t>
        </is>
      </c>
      <c r="D92" s="9" t="inlineStr">
        <is>
          <t>AVI/JPG/MP4/PNG</t>
        </is>
      </c>
      <c r="E92" s="11" t="inlineStr">
        <is>
          <t>≤ 1,048,576 KB</t>
        </is>
      </c>
      <c r="F92" s="12" t="inlineStr">
        <is>
          <t>원본 ↗</t>
        </is>
      </c>
      <c r="G92" s="27">
        <f>HYPERLINK("매체_제작가이드_통합본.html#new-naver-gfa-아웃스트림", "상세 ↗")</f>
        <v/>
      </c>
    </row>
    <row r="93" ht="28" customHeight="1">
      <c r="A93" s="22" t="inlineStr">
        <is>
          <t>📩 Naver GFA</t>
        </is>
      </c>
      <c r="B93" s="9" t="inlineStr">
        <is>
          <t>스마트채널(MO)</t>
        </is>
      </c>
      <c r="C93" s="10" t="inlineStr">
        <is>
          <t>750×280 / 750×200 / 750×160</t>
        </is>
      </c>
      <c r="D93" s="9" t="inlineStr">
        <is>
          <t>JPG</t>
        </is>
      </c>
      <c r="E93" s="11" t="inlineStr">
        <is>
          <t>≤ 150 KB</t>
        </is>
      </c>
      <c r="F93" s="12" t="inlineStr">
        <is>
          <t>원본 ↗</t>
        </is>
      </c>
      <c r="G93" s="27">
        <f>HYPERLINK("매체_제작가이드_통합본.html#new-naver-gfa-스마트채널-MO", "상세 ↗")</f>
        <v/>
      </c>
    </row>
    <row r="94" ht="28" customHeight="1">
      <c r="A94" s="22" t="inlineStr">
        <is>
          <t>📩 Naver GFA</t>
        </is>
      </c>
      <c r="B94" s="9" t="inlineStr">
        <is>
          <t>메인/서브</t>
        </is>
      </c>
      <c r="C94" s="10" t="inlineStr">
        <is>
          <t>1250×560 / 300×300</t>
        </is>
      </c>
      <c r="D94" s="9" t="inlineStr">
        <is>
          <t>JPG/PNG/PSD</t>
        </is>
      </c>
      <c r="E94" s="11" t="inlineStr">
        <is>
          <t>≤ 250 KB</t>
        </is>
      </c>
      <c r="F94" s="12" t="inlineStr">
        <is>
          <t>원본 ↗</t>
        </is>
      </c>
      <c r="G94" s="27">
        <f>HYPERLINK("매체_제작가이드_통합본.html#new-naver-gfa-메인-서브", "상세 ↗")</f>
        <v/>
      </c>
    </row>
    <row r="95" ht="28" customHeight="1">
      <c r="A95" s="22" t="inlineStr">
        <is>
          <t>📩 Naver GFA</t>
        </is>
      </c>
      <c r="B95" s="9" t="inlineStr">
        <is>
          <t>커뮤니케이션애드</t>
        </is>
      </c>
      <c r="C95" s="10" t="inlineStr">
        <is>
          <t>300×300 / 112×112</t>
        </is>
      </c>
      <c r="D95" s="9" t="inlineStr">
        <is>
          <t>JPG/PNG</t>
        </is>
      </c>
      <c r="E95" s="11" t="inlineStr">
        <is>
          <t>-</t>
        </is>
      </c>
      <c r="F95" s="12" t="inlineStr">
        <is>
          <t>원본 ↗</t>
        </is>
      </c>
      <c r="G95" s="27">
        <f>HYPERLINK("매체_제작가이드_통합본.html#new-naver-gfa-커뮤니케이션애드", "상세 ↗")</f>
        <v/>
      </c>
    </row>
    <row r="96" ht="28" customHeight="1">
      <c r="A96" s="22" t="inlineStr">
        <is>
          <t>📩 Naver GFA</t>
        </is>
      </c>
      <c r="B96" s="9" t="inlineStr">
        <is>
          <t>메인/서브(MO)</t>
        </is>
      </c>
      <c r="C96" s="10" t="inlineStr">
        <is>
          <t>1250×560 / 300×300</t>
        </is>
      </c>
      <c r="D96" s="9" t="inlineStr">
        <is>
          <t>JPG/PNG</t>
        </is>
      </c>
      <c r="E96" s="11" t="inlineStr">
        <is>
          <t>≤ 250 KB</t>
        </is>
      </c>
      <c r="F96" s="12" t="inlineStr">
        <is>
          <t>원본 ↗</t>
        </is>
      </c>
      <c r="G96" s="27">
        <f>HYPERLINK("매체_제작가이드_통합본.html#new-naver-gfa-메인-서브-MO", "상세 ↗")</f>
        <v/>
      </c>
    </row>
    <row r="97" ht="28" customHeight="1">
      <c r="A97" s="22" t="inlineStr">
        <is>
          <t>📩 Naver GFA</t>
        </is>
      </c>
      <c r="B97" s="9" t="inlineStr">
        <is>
          <t>쇼핑소식광고</t>
        </is>
      </c>
      <c r="C97" s="10" t="inlineStr">
        <is>
          <t>750×500</t>
        </is>
      </c>
      <c r="D97" s="9" t="inlineStr">
        <is>
          <t>JPG/PNG</t>
        </is>
      </c>
      <c r="E97" s="11" t="inlineStr">
        <is>
          <t>≤ 500 KB</t>
        </is>
      </c>
      <c r="F97" s="12" t="inlineStr">
        <is>
          <t>원본 ↗</t>
        </is>
      </c>
      <c r="G97" s="27">
        <f>HYPERLINK("매체_제작가이드_통합본.html#new-naver-gfa-쇼핑소식광고", "상세 ↗")</f>
        <v/>
      </c>
    </row>
    <row r="98" ht="28" customHeight="1">
      <c r="A98" s="22" t="inlineStr">
        <is>
          <t>📩 Naver NOSP</t>
        </is>
      </c>
      <c r="B98" s="9" t="inlineStr">
        <is>
          <t>스페셜DA_기본형</t>
        </is>
      </c>
      <c r="C98" s="10" t="inlineStr">
        <is>
          <t>960×540 / 750×230 / 750×200</t>
        </is>
      </c>
      <c r="D98" s="9" t="inlineStr">
        <is>
          <t>JPG/PNG/PSD</t>
        </is>
      </c>
      <c r="E98" s="11" t="inlineStr">
        <is>
          <t>≤ 150 KB</t>
        </is>
      </c>
      <c r="F98" s="12" t="inlineStr">
        <is>
          <t>원본 ↗</t>
        </is>
      </c>
      <c r="G98" s="27">
        <f>HYPERLINK("매체_제작가이드_통합본.html#new-naver-nosp-스페셜DA-기본형", "상세 ↗")</f>
        <v/>
      </c>
    </row>
    <row r="99" ht="28" customHeight="1">
      <c r="A99" s="22" t="inlineStr">
        <is>
          <t>📩 Naver NOSP</t>
        </is>
      </c>
      <c r="B99" s="9" t="inlineStr">
        <is>
          <t>스페셜DA_프리미엄형</t>
        </is>
      </c>
      <c r="C99" s="10" t="inlineStr">
        <is>
          <t>960×540 / 750×230 / 750×200</t>
        </is>
      </c>
      <c r="D99" s="9" t="inlineStr">
        <is>
          <t>JPG/PNG/PSD</t>
        </is>
      </c>
      <c r="E99" s="11" t="inlineStr">
        <is>
          <t>≤ 150 KB</t>
        </is>
      </c>
      <c r="F99" s="12" t="inlineStr">
        <is>
          <t>원본 ↗</t>
        </is>
      </c>
      <c r="G99" s="27">
        <f>HYPERLINK("매체_제작가이드_통합본.html#new-naver-nosp-스페셜DA-프리미엄형", "상세 ↗")</f>
        <v/>
      </c>
    </row>
    <row r="100" ht="28" customHeight="1">
      <c r="A100" s="22" t="inlineStr">
        <is>
          <t>📩 Teads</t>
        </is>
      </c>
      <c r="B100" s="9" t="inlineStr">
        <is>
          <t>Vertical 3D Cube Display</t>
        </is>
      </c>
      <c r="C100" s="10" t="inlineStr">
        <is>
          <t>740×960 / 510×660 / 320×80</t>
        </is>
      </c>
      <c r="D100" s="9" t="inlineStr">
        <is>
          <t>JPG/PNG</t>
        </is>
      </c>
      <c r="E100" s="11" t="inlineStr">
        <is>
          <t>≤ 200 KB</t>
        </is>
      </c>
      <c r="F100" s="12" t="inlineStr">
        <is>
          <t>원본 ↗</t>
        </is>
      </c>
      <c r="G100" s="27">
        <f>HYPERLINK("매체_제작가이드_통합본.html#new-teads-Vertical-3D-Cube-Display", "상세 ↗")</f>
        <v/>
      </c>
    </row>
    <row r="101" ht="28" customHeight="1">
      <c r="A101" s="22" t="inlineStr">
        <is>
          <t>📩 TikTok</t>
        </is>
      </c>
      <c r="B101" s="9" t="inlineStr">
        <is>
          <t>인피드 광고</t>
        </is>
      </c>
      <c r="C101" s="10" t="inlineStr">
        <is>
          <t>720×1280 / 960×540 / 540×960 / 640×640</t>
        </is>
      </c>
      <c r="D101" s="9" t="inlineStr">
        <is>
          <t>AVI/JPG/MOV/MP4</t>
        </is>
      </c>
      <c r="E101" s="11" t="inlineStr">
        <is>
          <t>≤ 512,000 KB</t>
        </is>
      </c>
      <c r="F101" s="12" t="inlineStr">
        <is>
          <t>원본 ↗</t>
        </is>
      </c>
      <c r="G101" s="27">
        <f>HYPERLINK("매체_제작가이드_통합본.html#new-tiktok-인피드-광고", "상세 ↗")</f>
        <v/>
      </c>
    </row>
    <row r="102" ht="28" customHeight="1">
      <c r="A102" s="22" t="inlineStr">
        <is>
          <t>📩 TikTok</t>
        </is>
      </c>
      <c r="B102" s="9" t="inlineStr">
        <is>
          <t>인피드광고(탑피드 동일)</t>
        </is>
      </c>
      <c r="C102" s="10" t="inlineStr">
        <is>
          <t>540×960 / 960×540 / 640×640 / 98×98</t>
        </is>
      </c>
      <c r="D102" s="9" t="inlineStr">
        <is>
          <t>AVI/JPG/MOV/MP4</t>
        </is>
      </c>
      <c r="E102" s="11" t="inlineStr">
        <is>
          <t>≤ 512,000 KB</t>
        </is>
      </c>
      <c r="F102" s="12" t="inlineStr">
        <is>
          <t>원본 ↗</t>
        </is>
      </c>
      <c r="G102" s="27">
        <f>HYPERLINK("매체_제작가이드_통합본.html#new-tiktok-인피드광고-탑피드-동일", "상세 ↗")</f>
        <v/>
      </c>
    </row>
    <row r="103" ht="28" customHeight="1">
      <c r="A103" s="22" t="inlineStr">
        <is>
          <t>📩 TikTok</t>
        </is>
      </c>
      <c r="B103" s="9" t="inlineStr">
        <is>
          <t>인피드광고(영상)
*원데이 맥스 상품과 가이드 동일</t>
        </is>
      </c>
      <c r="C103" s="10" t="inlineStr">
        <is>
          <t>720×1280 / 540×960 / 960×540 / 640×640</t>
        </is>
      </c>
      <c r="D103" s="9" t="inlineStr">
        <is>
          <t>AVI/JPG/MOV/MP4</t>
        </is>
      </c>
      <c r="E103" s="11" t="inlineStr">
        <is>
          <t>≤ 512,000 KB</t>
        </is>
      </c>
      <c r="F103" s="12" t="inlineStr">
        <is>
          <t>원본 ↗</t>
        </is>
      </c>
      <c r="G103" s="27">
        <f>HYPERLINK("매체_제작가이드_통합본.html#new-tiktok-인피드광고-영상-원데이-맥스-상품과-가이드-동일", "상세 ↗")</f>
        <v/>
      </c>
    </row>
    <row r="104" ht="28" customHeight="1">
      <c r="A104" s="22" t="inlineStr">
        <is>
          <t>📩 TikTok</t>
        </is>
      </c>
      <c r="B104" s="9" t="inlineStr">
        <is>
          <t>피드 광고</t>
        </is>
      </c>
      <c r="C104" s="10" t="inlineStr">
        <is>
          <t>540×960 / 960×540 / 640×640 / 98×98</t>
        </is>
      </c>
      <c r="D104" s="9" t="inlineStr">
        <is>
          <t>AVI/JPG/MOV/MP4</t>
        </is>
      </c>
      <c r="E104" s="11" t="inlineStr">
        <is>
          <t>≤ 50 KB</t>
        </is>
      </c>
      <c r="F104" s="12" t="inlineStr">
        <is>
          <t>원본 ↗</t>
        </is>
      </c>
      <c r="G104" s="27">
        <f>HYPERLINK("매체_제작가이드_통합본.html#new-tiktok-피드-광고", "상세 ↗")</f>
        <v/>
      </c>
    </row>
    <row r="105" ht="28" customHeight="1">
      <c r="A105" s="22" t="inlineStr">
        <is>
          <t>📩 TikTok</t>
        </is>
      </c>
      <c r="B105" s="9" t="inlineStr">
        <is>
          <t>캐러셀 광고</t>
        </is>
      </c>
      <c r="C105" s="10" t="inlineStr">
        <is>
          <t>720×1280 / 1200×628 / 640×640</t>
        </is>
      </c>
      <c r="D105" s="9" t="inlineStr">
        <is>
          <t>JPG/PNG</t>
        </is>
      </c>
      <c r="E105" s="11" t="inlineStr">
        <is>
          <t>≤ 50 KB</t>
        </is>
      </c>
      <c r="F105" s="12" t="inlineStr">
        <is>
          <t>원본 ↗</t>
        </is>
      </c>
      <c r="G105" s="27">
        <f>HYPERLINK("매체_제작가이드_통합본.html#new-tiktok-캐러셀-광고", "상세 ↗")</f>
        <v/>
      </c>
    </row>
    <row r="106" ht="28" customHeight="1">
      <c r="A106" s="22" t="inlineStr">
        <is>
          <t>📩 Toss</t>
        </is>
      </c>
      <c r="B106" s="9" t="inlineStr">
        <is>
          <t>행운퀴즈</t>
        </is>
      </c>
      <c r="C106" s="10" t="inlineStr">
        <is>
          <t>1500×840 / 800×800 / 140×140 / 250×76</t>
        </is>
      </c>
      <c r="D106" s="9" t="inlineStr">
        <is>
          <t>JPG/PNG</t>
        </is>
      </c>
      <c r="E106" s="11" t="inlineStr">
        <is>
          <t>-</t>
        </is>
      </c>
      <c r="F106" s="12" t="inlineStr">
        <is>
          <t>원본 ↗</t>
        </is>
      </c>
      <c r="G106" s="27">
        <f>HYPERLINK("매체_제작가이드_통합본.html#new-toss-행운퀴즈", "상세 ↗")</f>
        <v/>
      </c>
    </row>
    <row r="107" ht="28" customHeight="1">
      <c r="A107" s="22" t="inlineStr">
        <is>
          <t>📩 Toss</t>
        </is>
      </c>
      <c r="B107" s="9" t="inlineStr">
        <is>
          <t>두근두근 1등찍기</t>
        </is>
      </c>
      <c r="C107" s="10" t="inlineStr">
        <is>
          <t>1024×1024</t>
        </is>
      </c>
      <c r="D107" s="9" t="inlineStr">
        <is>
          <t>JPG/PNG</t>
        </is>
      </c>
      <c r="E107" s="11" t="inlineStr">
        <is>
          <t>-</t>
        </is>
      </c>
      <c r="F107" s="12" t="inlineStr">
        <is>
          <t>원본 ↗</t>
        </is>
      </c>
      <c r="G107" s="27">
        <f>HYPERLINK("매체_제작가이드_통합본.html#new-toss-두근두근-1등찍기", "상세 ↗")</f>
        <v/>
      </c>
    </row>
    <row r="108" ht="28" customHeight="1">
      <c r="A108" s="22" t="inlineStr">
        <is>
          <t>📩 Toss</t>
        </is>
      </c>
      <c r="B108" s="9" t="inlineStr">
        <is>
          <t>보드
(영상형)</t>
        </is>
      </c>
      <c r="C108" s="10" t="inlineStr">
        <is>
          <t>(원본 참고)</t>
        </is>
      </c>
      <c r="D108" s="9" t="inlineStr">
        <is>
          <t>MOV/MP4</t>
        </is>
      </c>
      <c r="E108" s="11" t="inlineStr">
        <is>
          <t>≤ 264,192 KB</t>
        </is>
      </c>
      <c r="F108" s="12" t="inlineStr">
        <is>
          <t>원본 ↗</t>
        </is>
      </c>
      <c r="G108" s="27">
        <f>HYPERLINK("매체_제작가이드_통합본.html#new-toss-보드-영상형", "상세 ↗")</f>
        <v/>
      </c>
    </row>
    <row r="109" ht="28" customHeight="1">
      <c r="A109" s="22" t="inlineStr">
        <is>
          <t>📩 Tving</t>
        </is>
      </c>
      <c r="B109" s="9" t="inlineStr">
        <is>
          <t>베이직인스트림
(구. 논스킵CPM)</t>
        </is>
      </c>
      <c r="C109" s="10" t="inlineStr">
        <is>
          <t>1920×1080</t>
        </is>
      </c>
      <c r="D109" s="9" t="inlineStr">
        <is>
          <t>AVI/MOV/MP4/WMV</t>
        </is>
      </c>
      <c r="E109" s="11" t="inlineStr">
        <is>
          <t>≤ 307,200 KB</t>
        </is>
      </c>
      <c r="F109" s="12" t="inlineStr">
        <is>
          <t>원본 ↗</t>
        </is>
      </c>
      <c r="G109" s="27">
        <f>HYPERLINK("매체_제작가이드_통합본.html#new-tving-베이직인스트림-구-논스킵CPM", "상세 ↗")</f>
        <v/>
      </c>
    </row>
    <row r="110" ht="28" customHeight="1">
      <c r="A110" s="22" t="inlineStr">
        <is>
          <t>📩 X/Twitter</t>
        </is>
      </c>
      <c r="B110" s="9" t="inlineStr">
        <is>
          <t>Traffic
(Promoted Post)</t>
        </is>
      </c>
      <c r="C110" s="10" t="inlineStr">
        <is>
          <t>1440×1800 / 2064×1080 / 1920×1080 / 1080×1920</t>
        </is>
      </c>
      <c r="D110" s="9" t="inlineStr">
        <is>
          <t>JPG/MOV/MP4/PNG</t>
        </is>
      </c>
      <c r="E110" s="11" t="inlineStr">
        <is>
          <t>≤ 30,720 KB</t>
        </is>
      </c>
      <c r="F110" s="12" t="inlineStr">
        <is>
          <t>원본 ↗</t>
        </is>
      </c>
      <c r="G110" s="27">
        <f>HYPERLINK("매체_제작가이드_통합본.html#new-x-twitter-Traffic-Promoted-Post", "상세 ↗")</f>
        <v/>
      </c>
    </row>
    <row r="111" ht="28" customHeight="1">
      <c r="A111" s="22" t="inlineStr">
        <is>
          <t>📩 X/Twitter</t>
        </is>
      </c>
      <c r="B111" s="9" t="inlineStr">
        <is>
          <t>프로모션 포스트 (영상형)</t>
        </is>
      </c>
      <c r="C111" s="10" t="inlineStr">
        <is>
          <t>1200×1200 / 1280×720 / 720×720 / 600×600</t>
        </is>
      </c>
      <c r="D111" s="9" t="inlineStr">
        <is>
          <t>JPG/MOV/MP4/PNG</t>
        </is>
      </c>
      <c r="E111" s="11" t="inlineStr">
        <is>
          <t>≤ 1,048,576 KB</t>
        </is>
      </c>
      <c r="F111" s="12" t="inlineStr">
        <is>
          <t>원본 ↗</t>
        </is>
      </c>
      <c r="G111" s="27">
        <f>HYPERLINK("매체_제작가이드_통합본.html#new-x-twitter-프로모션-포스트-영상형", "상세 ↗")</f>
        <v/>
      </c>
    </row>
    <row r="112" ht="28" customHeight="1">
      <c r="A112" s="22" t="inlineStr">
        <is>
          <t>📩 X/Twitter</t>
        </is>
      </c>
      <c r="B112" s="9" t="inlineStr">
        <is>
          <t>프로모션 포스트</t>
        </is>
      </c>
      <c r="C112" s="10" t="inlineStr">
        <is>
          <t>800×800 / 800×450 / 800×418</t>
        </is>
      </c>
      <c r="D112" s="9" t="inlineStr">
        <is>
          <t>JPG/MOV/MP4/PNG</t>
        </is>
      </c>
      <c r="E112" s="11" t="inlineStr">
        <is>
          <t>≤ 30,720 KB</t>
        </is>
      </c>
      <c r="F112" s="12" t="inlineStr">
        <is>
          <t>원본 ↗</t>
        </is>
      </c>
      <c r="G112" s="27">
        <f>HYPERLINK("매체_제작가이드_통합본.html#new-x-twitter-프로모션-포스트", "상세 ↗")</f>
        <v/>
      </c>
    </row>
    <row r="113" ht="28" customHeight="1">
      <c r="A113" s="22" t="inlineStr">
        <is>
          <t>📩 X/Twitter</t>
        </is>
      </c>
      <c r="B113" s="9" t="inlineStr">
        <is>
          <t>Trend Takeover+</t>
        </is>
      </c>
      <c r="C113" s="10" t="inlineStr">
        <is>
          <t>(원본 참고)</t>
        </is>
      </c>
      <c r="D113" s="9" t="inlineStr">
        <is>
          <t>GIF/JPG/MP4/PNG</t>
        </is>
      </c>
      <c r="E113" s="11" t="inlineStr">
        <is>
          <t>≤ 15,360 KB</t>
        </is>
      </c>
      <c r="F113" s="12" t="inlineStr">
        <is>
          <t>원본 ↗</t>
        </is>
      </c>
      <c r="G113" s="27">
        <f>HYPERLINK("매체_제작가이드_통합본.html#new-x-twitter-Trend-Takeover", "상세 ↗")</f>
        <v/>
      </c>
    </row>
    <row r="114" ht="28" customHeight="1">
      <c r="A114" s="22" t="inlineStr">
        <is>
          <t>📩 YouTube</t>
        </is>
      </c>
      <c r="B114" s="9" t="inlineStr">
        <is>
          <t>YouTube 일반</t>
        </is>
      </c>
      <c r="C114" s="10" t="inlineStr">
        <is>
          <t>1920×1080 / 1080×1920 / 1200×1200 / 1080×1080</t>
        </is>
      </c>
      <c r="D114" s="9" t="inlineStr">
        <is>
          <t>GIF/JPG/PNG</t>
        </is>
      </c>
      <c r="E114" s="11" t="inlineStr">
        <is>
          <t>≤ 150 KB</t>
        </is>
      </c>
      <c r="F114" s="12" t="inlineStr">
        <is>
          <t>원본 ↗</t>
        </is>
      </c>
      <c r="G114" s="27">
        <f>HYPERLINK("매체_제작가이드_통합본.html#new-youtube-YouTube-일반", "상세 ↗")</f>
        <v/>
      </c>
    </row>
    <row r="115" ht="28" customHeight="1">
      <c r="A115" s="22" t="inlineStr">
        <is>
          <t>📩 YouTube</t>
        </is>
      </c>
      <c r="B115" s="9" t="inlineStr">
        <is>
          <t>이미지</t>
        </is>
      </c>
      <c r="C115" s="10" t="inlineStr">
        <is>
          <t>1200×1200 / 960×1200 / 1200×628 / 480×600</t>
        </is>
      </c>
      <c r="D115" s="9" t="inlineStr">
        <is>
          <t>JPG/PNG</t>
        </is>
      </c>
      <c r="E115" s="11" t="inlineStr">
        <is>
          <t>-</t>
        </is>
      </c>
      <c r="F115" s="12" t="inlineStr">
        <is>
          <t>원본 ↗</t>
        </is>
      </c>
      <c r="G115" s="27">
        <f>HYPERLINK("매체_제작가이드_통합본.html#new-youtube-이미지", "상세 ↗")</f>
        <v/>
      </c>
    </row>
    <row r="116" ht="28" customHeight="1">
      <c r="A116" s="22" t="inlineStr">
        <is>
          <t>📩 YouTube</t>
        </is>
      </c>
      <c r="B116" s="9" t="inlineStr">
        <is>
          <t>트루뷰 인스트림</t>
        </is>
      </c>
      <c r="C116" s="10" t="inlineStr">
        <is>
          <t>1200×1200 / 300×60 / 128×128</t>
        </is>
      </c>
      <c r="D116" s="9" t="inlineStr">
        <is>
          <t>GIF/JPG/PNG</t>
        </is>
      </c>
      <c r="E116" s="11" t="inlineStr">
        <is>
          <t>≤ 150 KB</t>
        </is>
      </c>
      <c r="F116" s="12" t="inlineStr">
        <is>
          <t>원본 ↗</t>
        </is>
      </c>
      <c r="G116" s="27">
        <f>HYPERLINK("매체_제작가이드_통합본.html#new-youtube-트루뷰-인스트림", "상세 ↗")</f>
        <v/>
      </c>
    </row>
    <row r="117" ht="28" customHeight="1">
      <c r="A117" s="22" t="inlineStr">
        <is>
          <t>📩 YouTube</t>
        </is>
      </c>
      <c r="B117" s="9" t="inlineStr">
        <is>
          <t>동영상</t>
        </is>
      </c>
      <c r="C117" s="10" t="inlineStr">
        <is>
          <t>1920×1080 / 1080×1920</t>
        </is>
      </c>
      <c r="D117" s="9" t="inlineStr">
        <is>
          <t>MP4</t>
        </is>
      </c>
      <c r="E117" s="11" t="inlineStr">
        <is>
          <t>-</t>
        </is>
      </c>
      <c r="F117" s="12" t="inlineStr">
        <is>
          <t>원본 ↗</t>
        </is>
      </c>
      <c r="G117" s="27">
        <f>HYPERLINK("매체_제작가이드_통합본.html#new-youtube-동영상", "상세 ↗")</f>
        <v/>
      </c>
    </row>
    <row r="118" ht="28" customHeight="1">
      <c r="A118" s="22" t="inlineStr">
        <is>
          <t>📩 YouTube</t>
        </is>
      </c>
      <c r="B118" s="9" t="inlineStr">
        <is>
          <t>VRC 2.0</t>
        </is>
      </c>
      <c r="C118" s="10" t="inlineStr">
        <is>
          <t>300×60</t>
        </is>
      </c>
      <c r="D118" s="9" t="inlineStr">
        <is>
          <t>GIF/JPG/PNG</t>
        </is>
      </c>
      <c r="E118" s="11" t="inlineStr">
        <is>
          <t>≤ 150 KB</t>
        </is>
      </c>
      <c r="F118" s="12" t="inlineStr">
        <is>
          <t>원본 ↗</t>
        </is>
      </c>
      <c r="G118" s="27">
        <f>HYPERLINK("매체_제작가이드_통합본.html#new-youtube-VRC-2-0", "상세 ↗")</f>
        <v/>
      </c>
    </row>
    <row r="119" ht="28" customHeight="1">
      <c r="A119" s="22" t="inlineStr">
        <is>
          <t>📩 YouTube</t>
        </is>
      </c>
      <c r="B119" s="9" t="inlineStr">
        <is>
          <t>컴페니언 배너 (선택)</t>
        </is>
      </c>
      <c r="C119" s="10" t="inlineStr">
        <is>
          <t>300×60</t>
        </is>
      </c>
      <c r="D119" s="9" t="inlineStr">
        <is>
          <t>JPG/PNG</t>
        </is>
      </c>
      <c r="E119" s="11" t="inlineStr">
        <is>
          <t>≤ 150 KB</t>
        </is>
      </c>
      <c r="F119" s="12" t="inlineStr">
        <is>
          <t>원본 ↗</t>
        </is>
      </c>
      <c r="G119" s="27">
        <f>HYPERLINK("매체_제작가이드_통합본.html#new-youtube-컴페니언-배너-선택", "상세 ↗")</f>
        <v/>
      </c>
    </row>
    <row r="120" ht="28" customHeight="1">
      <c r="A120" s="22" t="inlineStr">
        <is>
          <t>📩 YouTube</t>
        </is>
      </c>
      <c r="B120" s="9" t="inlineStr">
        <is>
          <t>컴패니언 배너 (선택)</t>
        </is>
      </c>
      <c r="C120" s="10" t="inlineStr">
        <is>
          <t>300×60</t>
        </is>
      </c>
      <c r="D120" s="9" t="inlineStr">
        <is>
          <t>JPG/PNG</t>
        </is>
      </c>
      <c r="E120" s="11" t="inlineStr">
        <is>
          <t>≤ 150 KB</t>
        </is>
      </c>
      <c r="F120" s="12" t="inlineStr">
        <is>
          <t>원본 ↗</t>
        </is>
      </c>
      <c r="G120" s="27">
        <f>HYPERLINK("매체_제작가이드_통합본.html#new-youtube-컴패니언-배너-선택", "상세 ↗")</f>
        <v/>
      </c>
    </row>
    <row r="121" ht="28" customHeight="1">
      <c r="A121" s="22" t="inlineStr">
        <is>
          <t>📩 당근</t>
        </is>
      </c>
      <c r="B121" s="9" t="inlineStr">
        <is>
          <t>네이티브 피드배너</t>
        </is>
      </c>
      <c r="C121" s="10" t="inlineStr">
        <is>
          <t>200×200</t>
        </is>
      </c>
      <c r="D121" s="9" t="inlineStr">
        <is>
          <t>JPG/PNG</t>
        </is>
      </c>
      <c r="E121" s="11" t="inlineStr">
        <is>
          <t>≤ 10,240 KB</t>
        </is>
      </c>
      <c r="F121" s="12" t="inlineStr">
        <is>
          <t>원본 ↗</t>
        </is>
      </c>
      <c r="G121" s="27">
        <f>HYPERLINK("매체_제작가이드_통합본.html#new-daangn-네이티브-피드배너", "상세 ↗")</f>
        <v/>
      </c>
    </row>
    <row r="122" ht="28" customHeight="1">
      <c r="A122" s="22" t="inlineStr">
        <is>
          <t>📩 배달의민족</t>
        </is>
      </c>
      <c r="B122" s="9" t="inlineStr">
        <is>
          <t>대문배너</t>
        </is>
      </c>
      <c r="C122" s="10" t="inlineStr">
        <is>
          <t>1125×1500 / 645×810 / 645×570 / 720×405</t>
        </is>
      </c>
      <c r="D122" s="9" t="inlineStr">
        <is>
          <t>GIF/JPG/PNG/PSD</t>
        </is>
      </c>
      <c r="E122" s="11" t="inlineStr">
        <is>
          <t>≤ 1,024 KB</t>
        </is>
      </c>
      <c r="F122" s="12" t="inlineStr">
        <is>
          <t>원본 ↗</t>
        </is>
      </c>
      <c r="G122" s="27">
        <f>HYPERLINK("매체_제작가이드_통합본.html#new-baemin-대문배너", "상세 ↗")</f>
        <v/>
      </c>
    </row>
    <row r="123" ht="28" customHeight="1">
      <c r="A123" s="22" t="inlineStr">
        <is>
          <t>📩 배달의민족</t>
        </is>
      </c>
      <c r="B123" s="9" t="inlineStr">
        <is>
          <t>중문배너</t>
        </is>
      </c>
      <c r="C123" s="10" t="inlineStr">
        <is>
          <t>720×500</t>
        </is>
      </c>
      <c r="D123" s="9" t="inlineStr">
        <is>
          <t>PNG/PSD</t>
        </is>
      </c>
      <c r="E123" s="11" t="inlineStr">
        <is>
          <t>-</t>
        </is>
      </c>
      <c r="F123" s="12" t="inlineStr">
        <is>
          <t>원본 ↗</t>
        </is>
      </c>
      <c r="G123" s="27">
        <f>HYPERLINK("매체_제작가이드_통합본.html#new-baemin-중문배너", "상세 ↗")</f>
        <v/>
      </c>
    </row>
    <row r="124" ht="28" customHeight="1">
      <c r="A124" s="22" t="inlineStr">
        <is>
          <t>📩 배달의민족</t>
        </is>
      </c>
      <c r="B124" s="9" t="inlineStr">
        <is>
          <t>사이배너</t>
        </is>
      </c>
      <c r="C124" s="10" t="inlineStr">
        <is>
          <t>720×240</t>
        </is>
      </c>
      <c r="D124" s="9" t="inlineStr">
        <is>
          <t>JPG/PNG/PSD</t>
        </is>
      </c>
      <c r="E124" s="11" t="inlineStr">
        <is>
          <t>≤ 1,024 KB</t>
        </is>
      </c>
      <c r="F124" s="12" t="inlineStr">
        <is>
          <t>원본 ↗</t>
        </is>
      </c>
      <c r="G124" s="27">
        <f>HYPERLINK("매체_제작가이드_통합본.html#new-baemin-사이배너", "상세 ↗")</f>
        <v/>
      </c>
    </row>
    <row r="125" ht="28" customHeight="1">
      <c r="A125" s="22" t="inlineStr">
        <is>
          <t>📩 버즈빌</t>
        </is>
      </c>
      <c r="B125" s="9" t="inlineStr">
        <is>
          <t>Buzz AD_CPM / CPC</t>
        </is>
      </c>
      <c r="C125" s="10" t="inlineStr">
        <is>
          <t>1080×2340 / 1260×627 / 1200×627</t>
        </is>
      </c>
      <c r="D125" s="9" t="inlineStr">
        <is>
          <t>JPG/PNG/PSD</t>
        </is>
      </c>
      <c r="E125" s="11" t="inlineStr">
        <is>
          <t>≤ 2,048 KB</t>
        </is>
      </c>
      <c r="F125" s="12" t="inlineStr">
        <is>
          <t>원본 ↗</t>
        </is>
      </c>
      <c r="G125" s="27">
        <f>HYPERLINK("매체_제작가이드_통합본.html#new-buzzvil-Buzz-AD-CPM-CPC", "상세 ↗")</f>
        <v/>
      </c>
    </row>
    <row r="126" ht="28" customHeight="1">
      <c r="A126" s="22" t="inlineStr">
        <is>
          <t>📩 버즈빌</t>
        </is>
      </c>
      <c r="B126" s="9" t="inlineStr">
        <is>
          <t>OX퀴즈</t>
        </is>
      </c>
      <c r="C126" s="10" t="inlineStr">
        <is>
          <t>1080×2340 / 1200×627 / 320×320</t>
        </is>
      </c>
      <c r="D126" s="9" t="inlineStr">
        <is>
          <t>JPG/PNG</t>
        </is>
      </c>
      <c r="E126" s="11" t="inlineStr">
        <is>
          <t>≤ 2,048 KB</t>
        </is>
      </c>
      <c r="F126" s="12" t="inlineStr">
        <is>
          <t>원본 ↗</t>
        </is>
      </c>
      <c r="G126" s="27">
        <f>HYPERLINK("매체_제작가이드_통합본.html#new-buzzvil-OX퀴즈", "상세 ↗")</f>
        <v/>
      </c>
    </row>
    <row r="127" ht="28" customHeight="1">
      <c r="A127" s="22" t="inlineStr">
        <is>
          <t>📩 버즈빌</t>
        </is>
      </c>
      <c r="B127" s="9" t="inlineStr">
        <is>
          <t>리뷰</t>
        </is>
      </c>
      <c r="C127" s="10" t="inlineStr">
        <is>
          <t>1080×2340 / 1200×627 / 320×320</t>
        </is>
      </c>
      <c r="D127" s="9" t="inlineStr">
        <is>
          <t>JPG/PNG</t>
        </is>
      </c>
      <c r="E127" s="11" t="inlineStr">
        <is>
          <t>≤ 2,048 KB</t>
        </is>
      </c>
      <c r="F127" s="12" t="inlineStr">
        <is>
          <t>원본 ↗</t>
        </is>
      </c>
      <c r="G127" s="27">
        <f>HYPERLINK("매체_제작가이드_통합본.html#new-buzzvil-리뷰", "상세 ↗")</f>
        <v/>
      </c>
    </row>
    <row r="128" ht="28" customHeight="1">
      <c r="A128" s="22" t="inlineStr">
        <is>
          <t>📩 버즈빌</t>
        </is>
      </c>
      <c r="B128" s="9" t="inlineStr">
        <is>
          <t>추천상품배너</t>
        </is>
      </c>
      <c r="C128" s="10" t="inlineStr">
        <is>
          <t>1080×2340 / 1200×627 / 320×320</t>
        </is>
      </c>
      <c r="D128" s="9" t="inlineStr">
        <is>
          <t>JPG/PNG</t>
        </is>
      </c>
      <c r="E128" s="11" t="inlineStr">
        <is>
          <t>≤ 2,048 KB</t>
        </is>
      </c>
      <c r="F128" s="12" t="inlineStr">
        <is>
          <t>원본 ↗</t>
        </is>
      </c>
      <c r="G128" s="27">
        <f>HYPERLINK("매체_제작가이드_통합본.html#new-buzzvil-추천상품배너", "상세 ↗")</f>
        <v/>
      </c>
    </row>
    <row r="129" ht="28" customHeight="1">
      <c r="A129" s="22" t="inlineStr">
        <is>
          <t>📩 블라인드</t>
        </is>
      </c>
      <c r="B129" s="9" t="inlineStr">
        <is>
          <t>Feed Image</t>
        </is>
      </c>
      <c r="C129" s="10" t="inlineStr">
        <is>
          <t>1200×628 / 96×96</t>
        </is>
      </c>
      <c r="D129" s="9" t="inlineStr">
        <is>
          <t>JPG/PNG/PSD</t>
        </is>
      </c>
      <c r="E129" s="11" t="inlineStr">
        <is>
          <t>≤ 100 KB</t>
        </is>
      </c>
      <c r="F129" s="12" t="inlineStr">
        <is>
          <t>원본 ↗</t>
        </is>
      </c>
      <c r="G129" s="27">
        <f>HYPERLINK("매체_제작가이드_통합본.html#new-blind-Feed-Image", "상세 ↗")</f>
        <v/>
      </c>
    </row>
    <row r="130" ht="28" customHeight="1">
      <c r="A130" s="22" t="inlineStr">
        <is>
          <t>📩 블라인드</t>
        </is>
      </c>
      <c r="B130" s="9" t="inlineStr">
        <is>
          <t>Trending Tab Video</t>
        </is>
      </c>
      <c r="C130" s="10" t="inlineStr">
        <is>
          <t>1080×1920 / 96×96</t>
        </is>
      </c>
      <c r="D130" s="9" t="inlineStr">
        <is>
          <t>JPG/MP4/PNG</t>
        </is>
      </c>
      <c r="E130" s="11" t="inlineStr">
        <is>
          <t>≤ 30,720 KB</t>
        </is>
      </c>
      <c r="F130" s="12" t="inlineStr">
        <is>
          <t>원본 ↗</t>
        </is>
      </c>
      <c r="G130" s="27">
        <f>HYPERLINK("매체_제작가이드_통합본.html#new-blind-Trending-Tab-Video", "상세 ↗")</f>
        <v/>
      </c>
    </row>
    <row r="131" ht="28" customHeight="1">
      <c r="A131" s="22" t="inlineStr">
        <is>
          <t>📩 블라인드</t>
        </is>
      </c>
      <c r="B131" s="9" t="inlineStr">
        <is>
          <t>Post Banner</t>
        </is>
      </c>
      <c r="C131" s="10" t="inlineStr">
        <is>
          <t>1250×560</t>
        </is>
      </c>
      <c r="D131" s="9" t="inlineStr">
        <is>
          <t>JPG/PNG/PSD</t>
        </is>
      </c>
      <c r="E131" s="11" t="inlineStr">
        <is>
          <t>≤ 200 KB</t>
        </is>
      </c>
      <c r="F131" s="12" t="inlineStr">
        <is>
          <t>원본 ↗</t>
        </is>
      </c>
      <c r="G131" s="27">
        <f>HYPERLINK("매체_제작가이드_통합본.html#new-blind-Post-Banner", "상세 ↗")</f>
        <v/>
      </c>
    </row>
    <row r="132" ht="28" customHeight="1">
      <c r="A132" s="22" t="inlineStr">
        <is>
          <t>📩 캐시워크</t>
        </is>
      </c>
      <c r="B132" s="9" t="inlineStr">
        <is>
          <t>돈버는 라방</t>
        </is>
      </c>
      <c r="C132" s="10" t="inlineStr">
        <is>
          <t>720×840 / 720×720</t>
        </is>
      </c>
      <c r="D132" s="9" t="inlineStr">
        <is>
          <t>JPG/PNG</t>
        </is>
      </c>
      <c r="E132" s="11" t="inlineStr">
        <is>
          <t>-</t>
        </is>
      </c>
      <c r="F132" s="12" t="inlineStr">
        <is>
          <t>원본 ↗</t>
        </is>
      </c>
      <c r="G132" s="27">
        <f>HYPERLINK("매체_제작가이드_통합본.html#new-cashwalk-돈버는-라방", "상세 ↗")</f>
        <v/>
      </c>
    </row>
    <row r="133" ht="28" customHeight="1">
      <c r="A133" s="22" t="inlineStr">
        <is>
          <t>📩 크리테오</t>
        </is>
      </c>
      <c r="B133" s="9" t="inlineStr">
        <is>
          <t>배너 공통 가이드</t>
        </is>
      </c>
      <c r="C133" s="10" t="inlineStr">
        <is>
          <t>1029×258</t>
        </is>
      </c>
      <c r="D133" s="9" t="inlineStr">
        <is>
          <t>PNG/PSD</t>
        </is>
      </c>
      <c r="E133" s="11" t="inlineStr">
        <is>
          <t>≤ 300 KB</t>
        </is>
      </c>
      <c r="F133" s="12" t="inlineStr">
        <is>
          <t>원본 ↗</t>
        </is>
      </c>
      <c r="G133" s="27">
        <f>HYPERLINK("매체_제작가이드_통합본.html#new-criteo-배너-공통-가이드", "상세 ↗")</f>
        <v/>
      </c>
    </row>
    <row r="134" ht="28" customHeight="1">
      <c r="A134" s="22" t="inlineStr">
        <is>
          <t>📩 크리테오</t>
        </is>
      </c>
      <c r="B134" s="9" t="inlineStr">
        <is>
          <t>썸네일 박스형_두줄카피</t>
        </is>
      </c>
      <c r="C134" s="10" t="inlineStr">
        <is>
          <t>315×186</t>
        </is>
      </c>
      <c r="D134" s="9" t="inlineStr">
        <is>
          <t>JPG/PNG</t>
        </is>
      </c>
      <c r="E134" s="11" t="inlineStr">
        <is>
          <t>≤ 10,240 KB</t>
        </is>
      </c>
      <c r="F134" s="12" t="inlineStr">
        <is>
          <t>원본 ↗</t>
        </is>
      </c>
      <c r="G134" s="27">
        <f>HYPERLINK("매체_제작가이드_통합본.html#new-criteo-썸네일-박스형-두줄카피", "상세 ↗")</f>
        <v/>
      </c>
    </row>
    <row r="135" ht="28" customHeight="1">
      <c r="A135" s="22" t="inlineStr">
        <is>
          <t>📩 하이클래스</t>
        </is>
      </c>
      <c r="B135" s="9" t="inlineStr">
        <is>
          <t>클래스탭
배너</t>
        </is>
      </c>
      <c r="C135" s="10" t="inlineStr">
        <is>
          <t>1440×360 / 400×240</t>
        </is>
      </c>
      <c r="D135" s="9" t="inlineStr">
        <is>
          <t>PNG</t>
        </is>
      </c>
      <c r="E135" s="11" t="inlineStr">
        <is>
          <t>≤ 1,024 KB</t>
        </is>
      </c>
      <c r="F135" s="12" t="inlineStr">
        <is>
          <t>원본 ↗</t>
        </is>
      </c>
      <c r="G135" s="27">
        <f>HYPERLINK("매체_제작가이드_통합본.html#new-highclass-클래스탭-배너", "상세 ↗")</f>
        <v/>
      </c>
    </row>
    <row r="136"/>
    <row r="137">
      <c r="A137" s="15" t="inlineStr">
        <is>
          <t>⚠️ 매체 정책은 수시 변경됩니다. 최종 입고 전 매체사 원문 가이드를 재확인하세요.</t>
        </is>
      </c>
    </row>
    <row r="138">
      <c r="A138" s="23" t="inlineStr">
        <is>
          <t>📋 공식 가이드 추가 (Toss + 당근) — 2026-05-28</t>
        </is>
      </c>
    </row>
    <row r="139">
      <c r="A139" s="24" t="inlineStr">
        <is>
          <t>Toss</t>
        </is>
      </c>
      <c r="B139" s="24" t="inlineStr">
        <is>
          <t>브랜드 이미지 (공식)</t>
        </is>
      </c>
      <c r="C139" s="24" t="inlineStr">
        <is>
          <t>800×800+ (1:1)</t>
        </is>
      </c>
      <c r="D139" s="24" t="inlineStr">
        <is>
          <t>JPG/PNG</t>
        </is>
      </c>
      <c r="E139" s="24" t="inlineStr">
        <is>
          <t>≤10MB</t>
        </is>
      </c>
      <c r="F139" s="24" t="inlineStr">
        <is>
          <t>광고 공통 자산 · 로고 또는 누끼 제품</t>
        </is>
      </c>
      <c r="G139" s="25" t="inlineStr">
        <is>
          <t>https://toss-ads.gitbook.io/guide/a-d/banner/creative/logo</t>
        </is>
      </c>
    </row>
    <row r="140">
      <c r="A140" s="24" t="inlineStr">
        <is>
          <t>Toss</t>
        </is>
      </c>
      <c r="B140" s="24" t="inlineStr">
        <is>
          <t>문구 강조형 배너 (공식)</t>
        </is>
      </c>
      <c r="C140" s="24" t="inlineStr">
        <is>
          <t>800×800+ (1:1)</t>
        </is>
      </c>
      <c r="D140" s="24" t="inlineStr">
        <is>
          <t>JPG/PNG</t>
        </is>
      </c>
      <c r="E140" s="24" t="inlineStr">
        <is>
          <t>≤10MB</t>
        </is>
      </c>
      <c r="F140" s="24" t="inlineStr">
        <is>
          <t>주요/보조 문구 5~18자 · 안내 60자</t>
        </is>
      </c>
      <c r="G140" s="25" t="inlineStr">
        <is>
          <t>https://toss-ads.gitbook.io/guide/a-d/banner/creative/list</t>
        </is>
      </c>
    </row>
    <row r="141">
      <c r="A141" s="24" t="inlineStr">
        <is>
          <t>Toss</t>
        </is>
      </c>
      <c r="B141" s="24" t="inlineStr">
        <is>
          <t>이미지 강조형 배너 (공식)</t>
        </is>
      </c>
      <c r="C141" s="24" t="inlineStr">
        <is>
          <t>1200×675 (16:9)</t>
        </is>
      </c>
      <c r="D141" s="24" t="inlineStr">
        <is>
          <t>JPG/PNG</t>
        </is>
      </c>
      <c r="E141" s="24" t="inlineStr">
        <is>
          <t>≤5MB</t>
        </is>
      </c>
      <c r="F141" s="24" t="inlineStr">
        <is>
          <t>이미지 속 문구 28자 · CTA 11개</t>
        </is>
      </c>
      <c r="G141" s="25" t="inlineStr">
        <is>
          <t>https://toss-ads.gitbook.io/guide/a-d/banner/creative/feedtype</t>
        </is>
      </c>
    </row>
    <row r="142">
      <c r="A142" s="24" t="inlineStr">
        <is>
          <t>Toss</t>
        </is>
      </c>
      <c r="B142" s="24" t="inlineStr">
        <is>
          <t>영상 강조형 배너 (공식)</t>
        </is>
      </c>
      <c r="C142" s="24" t="inlineStr">
        <is>
          <t>1280×720+ (16:9)</t>
        </is>
      </c>
      <c r="D142" s="24" t="inlineStr">
        <is>
          <t>MP4/MOV/WebM</t>
        </is>
      </c>
      <c r="E142" s="24" t="inlineStr">
        <is>
          <t>≤500MB · 5~120초</t>
        </is>
      </c>
      <c r="F142" s="24" t="inlineStr">
        <is>
          <t>720p+ · 음소거 기본 · 썸네일 권장</t>
        </is>
      </c>
      <c r="G142" s="25" t="inlineStr">
        <is>
          <t>https://toss-ads.gitbook.io/guide/a-d/banner/creative/video_</t>
        </is>
      </c>
    </row>
    <row r="143">
      <c r="A143" s="24" t="inlineStr">
        <is>
          <t>당근마켓</t>
        </is>
      </c>
      <c r="B143" s="24" t="inlineStr">
        <is>
          <t>네이티브 이미지 (공식)</t>
        </is>
      </c>
      <c r="C143" s="24" t="inlineStr">
        <is>
          <t>200×200+ (1:1)</t>
        </is>
      </c>
      <c r="D143" s="24" t="inlineStr">
        <is>
          <t>JPG/JPEG/PNG</t>
        </is>
      </c>
      <c r="E143" s="24" t="inlineStr">
        <is>
          <t>≤10MB</t>
        </is>
      </c>
      <c r="F143" s="24" t="inlineStr">
        <is>
          <t>제목 30자 · 브랜드 20자 · CTA 10개</t>
        </is>
      </c>
      <c r="G143" s="25" t="inlineStr">
        <is>
          <t>https://businessdaangn.gitbook.io/business.daangn/ads-pro/product/creative</t>
        </is>
      </c>
    </row>
    <row r="144">
      <c r="A144" s="24" t="inlineStr">
        <is>
          <t>당근마켓</t>
        </is>
      </c>
      <c r="B144" s="24" t="inlineStr">
        <is>
          <t>네이티브 동영상 (공식)</t>
        </is>
      </c>
      <c r="C144" s="24" t="inlineStr">
        <is>
          <t>9:12~9:16 (W≥720)</t>
        </is>
      </c>
      <c r="D144" s="24" t="inlineStr">
        <is>
          <t>MP4/MOV/AVI</t>
        </is>
      </c>
      <c r="E144" s="24" t="inlineStr">
        <is>
          <t>≤200MB · 5~60초</t>
        </is>
      </c>
      <c r="F144" s="24" t="inlineStr">
        <is>
          <t>세이프존 상56/하120 · 피드썸네일 2:3</t>
        </is>
      </c>
      <c r="G144" s="25" t="inlineStr">
        <is>
          <t>https://businessdaangn.gitbook.io/business.daangn/ads-pro/product/creative</t>
        </is>
      </c>
    </row>
    <row r="145">
      <c r="A145" s="24" t="inlineStr">
        <is>
          <t>당근마켓</t>
        </is>
      </c>
      <c r="B145" s="24" t="inlineStr">
        <is>
          <t>카탈로그 광고 (공식)</t>
        </is>
      </c>
      <c r="C145" s="24" t="inlineStr">
        <is>
          <t>200×200+ (1:1)</t>
        </is>
      </c>
      <c r="D145" s="24" t="inlineStr">
        <is>
          <t>JPG/JPEG/PNG</t>
        </is>
      </c>
      <c r="E145" s="24" t="inlineStr">
        <is>
          <t>≤10MB</t>
        </is>
      </c>
      <c r="F145" s="24" t="inlineStr">
        <is>
          <t>CSV/피드/시트로 등록 · 캐러셀+피드형</t>
        </is>
      </c>
      <c r="G145" s="25" t="inlineStr">
        <is>
          <t>https://businessdaangn.gitbook.io/business.daangn/ads-pro/product/creative</t>
        </is>
      </c>
    </row>
  </sheetData>
  <mergeCells count="6">
    <mergeCell ref="A36:G36"/>
    <mergeCell ref="A1:G1"/>
    <mergeCell ref="A67:G67"/>
    <mergeCell ref="A2:G2"/>
    <mergeCell ref="A137:G137"/>
    <mergeCell ref="A46:G46"/>
  </mergeCells>
  <hyperlinks>
    <hyperlink xmlns:r="http://schemas.openxmlformats.org/officeDocument/2006/relationships" ref="F5" r:id="rId1"/>
    <hyperlink xmlns:r="http://schemas.openxmlformats.org/officeDocument/2006/relationships" ref="F6" r:id="rId2"/>
    <hyperlink xmlns:r="http://schemas.openxmlformats.org/officeDocument/2006/relationships" ref="F7" r:id="rId3"/>
    <hyperlink xmlns:r="http://schemas.openxmlformats.org/officeDocument/2006/relationships" ref="F8" r:id="rId4"/>
    <hyperlink xmlns:r="http://schemas.openxmlformats.org/officeDocument/2006/relationships" ref="F9" r:id="rId5"/>
    <hyperlink xmlns:r="http://schemas.openxmlformats.org/officeDocument/2006/relationships" ref="F10" r:id="rId6"/>
    <hyperlink xmlns:r="http://schemas.openxmlformats.org/officeDocument/2006/relationships" ref="F11" r:id="rId7"/>
    <hyperlink xmlns:r="http://schemas.openxmlformats.org/officeDocument/2006/relationships" ref="F12" r:id="rId8"/>
    <hyperlink xmlns:r="http://schemas.openxmlformats.org/officeDocument/2006/relationships" ref="F13" r:id="rId9"/>
    <hyperlink xmlns:r="http://schemas.openxmlformats.org/officeDocument/2006/relationships" ref="F14" r:id="rId10"/>
    <hyperlink xmlns:r="http://schemas.openxmlformats.org/officeDocument/2006/relationships" ref="F15" r:id="rId11"/>
    <hyperlink xmlns:r="http://schemas.openxmlformats.org/officeDocument/2006/relationships" ref="F16" r:id="rId12"/>
    <hyperlink xmlns:r="http://schemas.openxmlformats.org/officeDocument/2006/relationships" ref="F17" r:id="rId13"/>
    <hyperlink xmlns:r="http://schemas.openxmlformats.org/officeDocument/2006/relationships" ref="F18" r:id="rId14"/>
    <hyperlink xmlns:r="http://schemas.openxmlformats.org/officeDocument/2006/relationships" ref="F19" r:id="rId15"/>
    <hyperlink xmlns:r="http://schemas.openxmlformats.org/officeDocument/2006/relationships" ref="F20" r:id="rId16"/>
    <hyperlink xmlns:r="http://schemas.openxmlformats.org/officeDocument/2006/relationships" ref="F21" r:id="rId17"/>
    <hyperlink xmlns:r="http://schemas.openxmlformats.org/officeDocument/2006/relationships" ref="F22" r:id="rId18"/>
    <hyperlink xmlns:r="http://schemas.openxmlformats.org/officeDocument/2006/relationships" ref="F23" r:id="rId19"/>
    <hyperlink xmlns:r="http://schemas.openxmlformats.org/officeDocument/2006/relationships" ref="F24" r:id="rId20"/>
    <hyperlink xmlns:r="http://schemas.openxmlformats.org/officeDocument/2006/relationships" ref="F25" r:id="rId21"/>
    <hyperlink xmlns:r="http://schemas.openxmlformats.org/officeDocument/2006/relationships" ref="F26" r:id="rId22"/>
    <hyperlink xmlns:r="http://schemas.openxmlformats.org/officeDocument/2006/relationships" ref="F27" r:id="rId23"/>
    <hyperlink xmlns:r="http://schemas.openxmlformats.org/officeDocument/2006/relationships" ref="F28" r:id="rId24"/>
    <hyperlink xmlns:r="http://schemas.openxmlformats.org/officeDocument/2006/relationships" ref="F29" r:id="rId25"/>
    <hyperlink xmlns:r="http://schemas.openxmlformats.org/officeDocument/2006/relationships" ref="F30" r:id="rId26"/>
    <hyperlink xmlns:r="http://schemas.openxmlformats.org/officeDocument/2006/relationships" ref="F31" r:id="rId27"/>
    <hyperlink xmlns:r="http://schemas.openxmlformats.org/officeDocument/2006/relationships" ref="F32" r:id="rId28"/>
    <hyperlink xmlns:r="http://schemas.openxmlformats.org/officeDocument/2006/relationships" ref="F33" r:id="rId29"/>
    <hyperlink xmlns:r="http://schemas.openxmlformats.org/officeDocument/2006/relationships" ref="F34" r:id="rId30"/>
    <hyperlink xmlns:r="http://schemas.openxmlformats.org/officeDocument/2006/relationships" ref="F35" r:id="rId31"/>
    <hyperlink xmlns:r="http://schemas.openxmlformats.org/officeDocument/2006/relationships" ref="F37" r:id="rId32"/>
    <hyperlink xmlns:r="http://schemas.openxmlformats.org/officeDocument/2006/relationships" ref="F38" r:id="rId33"/>
    <hyperlink xmlns:r="http://schemas.openxmlformats.org/officeDocument/2006/relationships" ref="F39" r:id="rId34"/>
    <hyperlink xmlns:r="http://schemas.openxmlformats.org/officeDocument/2006/relationships" ref="F40" r:id="rId35"/>
    <hyperlink xmlns:r="http://schemas.openxmlformats.org/officeDocument/2006/relationships" ref="F41" r:id="rId36"/>
    <hyperlink xmlns:r="http://schemas.openxmlformats.org/officeDocument/2006/relationships" ref="F42" r:id="rId37"/>
    <hyperlink xmlns:r="http://schemas.openxmlformats.org/officeDocument/2006/relationships" ref="F43" r:id="rId38"/>
    <hyperlink xmlns:r="http://schemas.openxmlformats.org/officeDocument/2006/relationships" ref="F44" r:id="rId39"/>
    <hyperlink xmlns:r="http://schemas.openxmlformats.org/officeDocument/2006/relationships" ref="F45" r:id="rId40"/>
    <hyperlink xmlns:r="http://schemas.openxmlformats.org/officeDocument/2006/relationships" ref="F47" r:id="rId41"/>
    <hyperlink xmlns:r="http://schemas.openxmlformats.org/officeDocument/2006/relationships" ref="F48" r:id="rId42"/>
    <hyperlink xmlns:r="http://schemas.openxmlformats.org/officeDocument/2006/relationships" ref="F49" r:id="rId43"/>
    <hyperlink xmlns:r="http://schemas.openxmlformats.org/officeDocument/2006/relationships" ref="F50" r:id="rId44"/>
    <hyperlink xmlns:r="http://schemas.openxmlformats.org/officeDocument/2006/relationships" ref="F51" r:id="rId45"/>
    <hyperlink xmlns:r="http://schemas.openxmlformats.org/officeDocument/2006/relationships" ref="F52" r:id="rId46"/>
    <hyperlink xmlns:r="http://schemas.openxmlformats.org/officeDocument/2006/relationships" ref="F53" r:id="rId47"/>
    <hyperlink xmlns:r="http://schemas.openxmlformats.org/officeDocument/2006/relationships" ref="F54" r:id="rId48"/>
    <hyperlink xmlns:r="http://schemas.openxmlformats.org/officeDocument/2006/relationships" ref="F55" r:id="rId49"/>
    <hyperlink xmlns:r="http://schemas.openxmlformats.org/officeDocument/2006/relationships" ref="F56" r:id="rId50"/>
    <hyperlink xmlns:r="http://schemas.openxmlformats.org/officeDocument/2006/relationships" ref="F57" r:id="rId51"/>
    <hyperlink xmlns:r="http://schemas.openxmlformats.org/officeDocument/2006/relationships" ref="F58" r:id="rId52"/>
    <hyperlink xmlns:r="http://schemas.openxmlformats.org/officeDocument/2006/relationships" ref="F59" r:id="rId53"/>
    <hyperlink xmlns:r="http://schemas.openxmlformats.org/officeDocument/2006/relationships" ref="F60" r:id="rId54"/>
    <hyperlink xmlns:r="http://schemas.openxmlformats.org/officeDocument/2006/relationships" ref="F61" r:id="rId55"/>
    <hyperlink xmlns:r="http://schemas.openxmlformats.org/officeDocument/2006/relationships" ref="F62" r:id="rId56"/>
    <hyperlink xmlns:r="http://schemas.openxmlformats.org/officeDocument/2006/relationships" ref="F63" r:id="rId57"/>
    <hyperlink xmlns:r="http://schemas.openxmlformats.org/officeDocument/2006/relationships" ref="F64" r:id="rId58"/>
    <hyperlink xmlns:r="http://schemas.openxmlformats.org/officeDocument/2006/relationships" ref="F65" r:id="rId59"/>
    <hyperlink xmlns:r="http://schemas.openxmlformats.org/officeDocument/2006/relationships" ref="F66" r:id="rId60"/>
    <hyperlink xmlns:r="http://schemas.openxmlformats.org/officeDocument/2006/relationships" ref="F68" r:id="rId61"/>
    <hyperlink xmlns:r="http://schemas.openxmlformats.org/officeDocument/2006/relationships" ref="F69" r:id="rId62"/>
    <hyperlink xmlns:r="http://schemas.openxmlformats.org/officeDocument/2006/relationships" ref="F70" r:id="rId63"/>
    <hyperlink xmlns:r="http://schemas.openxmlformats.org/officeDocument/2006/relationships" ref="F71" r:id="rId64"/>
    <hyperlink xmlns:r="http://schemas.openxmlformats.org/officeDocument/2006/relationships" ref="F72" r:id="rId65"/>
    <hyperlink xmlns:r="http://schemas.openxmlformats.org/officeDocument/2006/relationships" ref="F73" r:id="rId66"/>
    <hyperlink xmlns:r="http://schemas.openxmlformats.org/officeDocument/2006/relationships" ref="F74" r:id="rId67"/>
    <hyperlink xmlns:r="http://schemas.openxmlformats.org/officeDocument/2006/relationships" ref="F75" r:id="rId68"/>
    <hyperlink xmlns:r="http://schemas.openxmlformats.org/officeDocument/2006/relationships" ref="F76" r:id="rId69"/>
    <hyperlink xmlns:r="http://schemas.openxmlformats.org/officeDocument/2006/relationships" ref="F77" r:id="rId70"/>
    <hyperlink xmlns:r="http://schemas.openxmlformats.org/officeDocument/2006/relationships" ref="F78" r:id="rId71"/>
    <hyperlink xmlns:r="http://schemas.openxmlformats.org/officeDocument/2006/relationships" ref="F79" r:id="rId72"/>
    <hyperlink xmlns:r="http://schemas.openxmlformats.org/officeDocument/2006/relationships" ref="F80" r:id="rId73"/>
    <hyperlink xmlns:r="http://schemas.openxmlformats.org/officeDocument/2006/relationships" ref="F81" r:id="rId74"/>
    <hyperlink xmlns:r="http://schemas.openxmlformats.org/officeDocument/2006/relationships" ref="F82" r:id="rId75"/>
    <hyperlink xmlns:r="http://schemas.openxmlformats.org/officeDocument/2006/relationships" ref="F83" r:id="rId76"/>
    <hyperlink xmlns:r="http://schemas.openxmlformats.org/officeDocument/2006/relationships" ref="F84" r:id="rId77"/>
    <hyperlink xmlns:r="http://schemas.openxmlformats.org/officeDocument/2006/relationships" ref="F85" r:id="rId78"/>
    <hyperlink xmlns:r="http://schemas.openxmlformats.org/officeDocument/2006/relationships" ref="F86" r:id="rId79"/>
    <hyperlink xmlns:r="http://schemas.openxmlformats.org/officeDocument/2006/relationships" ref="F87" r:id="rId80"/>
    <hyperlink xmlns:r="http://schemas.openxmlformats.org/officeDocument/2006/relationships" ref="F88" r:id="rId81"/>
    <hyperlink xmlns:r="http://schemas.openxmlformats.org/officeDocument/2006/relationships" ref="F89" r:id="rId82"/>
    <hyperlink xmlns:r="http://schemas.openxmlformats.org/officeDocument/2006/relationships" ref="F90" r:id="rId83"/>
    <hyperlink xmlns:r="http://schemas.openxmlformats.org/officeDocument/2006/relationships" ref="F91" r:id="rId84"/>
    <hyperlink xmlns:r="http://schemas.openxmlformats.org/officeDocument/2006/relationships" ref="F92" r:id="rId85"/>
    <hyperlink xmlns:r="http://schemas.openxmlformats.org/officeDocument/2006/relationships" ref="F93" r:id="rId86"/>
    <hyperlink xmlns:r="http://schemas.openxmlformats.org/officeDocument/2006/relationships" ref="F94" r:id="rId87"/>
    <hyperlink xmlns:r="http://schemas.openxmlformats.org/officeDocument/2006/relationships" ref="F95" r:id="rId88"/>
    <hyperlink xmlns:r="http://schemas.openxmlformats.org/officeDocument/2006/relationships" ref="F96" r:id="rId89"/>
    <hyperlink xmlns:r="http://schemas.openxmlformats.org/officeDocument/2006/relationships" ref="F97" r:id="rId90"/>
    <hyperlink xmlns:r="http://schemas.openxmlformats.org/officeDocument/2006/relationships" ref="F98" r:id="rId91"/>
    <hyperlink xmlns:r="http://schemas.openxmlformats.org/officeDocument/2006/relationships" ref="F99" r:id="rId92"/>
    <hyperlink xmlns:r="http://schemas.openxmlformats.org/officeDocument/2006/relationships" ref="F100" r:id="rId93"/>
    <hyperlink xmlns:r="http://schemas.openxmlformats.org/officeDocument/2006/relationships" ref="F101" r:id="rId94"/>
    <hyperlink xmlns:r="http://schemas.openxmlformats.org/officeDocument/2006/relationships" ref="F102" r:id="rId95"/>
    <hyperlink xmlns:r="http://schemas.openxmlformats.org/officeDocument/2006/relationships" ref="F103" r:id="rId96"/>
    <hyperlink xmlns:r="http://schemas.openxmlformats.org/officeDocument/2006/relationships" ref="F104" r:id="rId97"/>
    <hyperlink xmlns:r="http://schemas.openxmlformats.org/officeDocument/2006/relationships" ref="F105" r:id="rId98"/>
    <hyperlink xmlns:r="http://schemas.openxmlformats.org/officeDocument/2006/relationships" ref="F106" r:id="rId99"/>
    <hyperlink xmlns:r="http://schemas.openxmlformats.org/officeDocument/2006/relationships" ref="F107" r:id="rId100"/>
    <hyperlink xmlns:r="http://schemas.openxmlformats.org/officeDocument/2006/relationships" ref="F108" r:id="rId101"/>
    <hyperlink xmlns:r="http://schemas.openxmlformats.org/officeDocument/2006/relationships" ref="F109" r:id="rId102"/>
    <hyperlink xmlns:r="http://schemas.openxmlformats.org/officeDocument/2006/relationships" ref="F110" r:id="rId103"/>
    <hyperlink xmlns:r="http://schemas.openxmlformats.org/officeDocument/2006/relationships" ref="F111" r:id="rId104"/>
    <hyperlink xmlns:r="http://schemas.openxmlformats.org/officeDocument/2006/relationships" ref="F112" r:id="rId105"/>
    <hyperlink xmlns:r="http://schemas.openxmlformats.org/officeDocument/2006/relationships" ref="F113" r:id="rId106"/>
    <hyperlink xmlns:r="http://schemas.openxmlformats.org/officeDocument/2006/relationships" ref="F114" r:id="rId107"/>
    <hyperlink xmlns:r="http://schemas.openxmlformats.org/officeDocument/2006/relationships" ref="F115" r:id="rId108"/>
    <hyperlink xmlns:r="http://schemas.openxmlformats.org/officeDocument/2006/relationships" ref="F116" r:id="rId109"/>
    <hyperlink xmlns:r="http://schemas.openxmlformats.org/officeDocument/2006/relationships" ref="F117" r:id="rId110"/>
    <hyperlink xmlns:r="http://schemas.openxmlformats.org/officeDocument/2006/relationships" ref="F118" r:id="rId111"/>
    <hyperlink xmlns:r="http://schemas.openxmlformats.org/officeDocument/2006/relationships" ref="F119" r:id="rId112"/>
    <hyperlink xmlns:r="http://schemas.openxmlformats.org/officeDocument/2006/relationships" ref="F120" r:id="rId113"/>
    <hyperlink xmlns:r="http://schemas.openxmlformats.org/officeDocument/2006/relationships" ref="F121" r:id="rId114"/>
    <hyperlink xmlns:r="http://schemas.openxmlformats.org/officeDocument/2006/relationships" ref="F122" r:id="rId115"/>
    <hyperlink xmlns:r="http://schemas.openxmlformats.org/officeDocument/2006/relationships" ref="F123" r:id="rId116"/>
    <hyperlink xmlns:r="http://schemas.openxmlformats.org/officeDocument/2006/relationships" ref="F124" r:id="rId117"/>
    <hyperlink xmlns:r="http://schemas.openxmlformats.org/officeDocument/2006/relationships" ref="F125" r:id="rId118"/>
    <hyperlink xmlns:r="http://schemas.openxmlformats.org/officeDocument/2006/relationships" ref="F126" r:id="rId119"/>
    <hyperlink xmlns:r="http://schemas.openxmlformats.org/officeDocument/2006/relationships" ref="F127" r:id="rId120"/>
    <hyperlink xmlns:r="http://schemas.openxmlformats.org/officeDocument/2006/relationships" ref="F128" r:id="rId121"/>
    <hyperlink xmlns:r="http://schemas.openxmlformats.org/officeDocument/2006/relationships" ref="F129" r:id="rId122"/>
    <hyperlink xmlns:r="http://schemas.openxmlformats.org/officeDocument/2006/relationships" ref="F130" r:id="rId123"/>
    <hyperlink xmlns:r="http://schemas.openxmlformats.org/officeDocument/2006/relationships" ref="F131" r:id="rId124"/>
    <hyperlink xmlns:r="http://schemas.openxmlformats.org/officeDocument/2006/relationships" ref="F132" r:id="rId125"/>
    <hyperlink xmlns:r="http://schemas.openxmlformats.org/officeDocument/2006/relationships" ref="F133" r:id="rId126"/>
    <hyperlink xmlns:r="http://schemas.openxmlformats.org/officeDocument/2006/relationships" ref="F134" r:id="rId127"/>
    <hyperlink xmlns:r="http://schemas.openxmlformats.org/officeDocument/2006/relationships" ref="F135" r:id="rId12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42" customWidth="1" min="2" max="2"/>
    <col width="75" customWidth="1" min="3" max="3"/>
  </cols>
  <sheetData>
    <row r="1" ht="32" customHeight="1">
      <c r="A1" s="16" t="inlineStr">
        <is>
          <t>📚 매체사 공식 가이드 / 템플릿 / PSD 다운로드</t>
        </is>
      </c>
    </row>
    <row r="2" ht="10" customHeight="1"/>
    <row r="3" ht="26" customHeight="1">
      <c r="A3" s="17" t="inlineStr">
        <is>
          <t>구분</t>
        </is>
      </c>
      <c r="B3" s="17" t="inlineStr">
        <is>
          <t>자료명</t>
        </is>
      </c>
      <c r="C3" s="17" t="inlineStr">
        <is>
          <t>링크</t>
        </is>
      </c>
    </row>
    <row r="4" ht="24" customHeight="1">
      <c r="A4" s="18" t="inlineStr">
        <is>
          <t>카카오</t>
        </is>
      </c>
      <c r="B4" s="9" t="inlineStr">
        <is>
          <t>비즈보드 제작 가이드 (원문)</t>
        </is>
      </c>
      <c r="C4" s="12" t="inlineStr">
        <is>
          <t>https://kakaobusiness.gitbook.io/main/ad/moment/performance/talkboard/content-guide</t>
        </is>
      </c>
    </row>
    <row r="5" ht="24" customHeight="1">
      <c r="A5" s="18" t="inlineStr">
        <is>
          <t>카카오</t>
        </is>
      </c>
      <c r="B5" s="9" t="inlineStr">
        <is>
          <t>비즈보드 시작 가이드</t>
        </is>
      </c>
      <c r="C5" s="12" t="inlineStr">
        <is>
          <t>https://kakaobusiness.gitbook.io/main/ad/moment/start/talkboard</t>
        </is>
      </c>
    </row>
    <row r="6" ht="24" customHeight="1">
      <c r="A6" s="18" t="inlineStr">
        <is>
          <t>카카오</t>
        </is>
      </c>
      <c r="B6" s="9" t="inlineStr">
        <is>
          <t>CPT (보장형) 가이드</t>
        </is>
      </c>
      <c r="C6" s="12" t="inlineStr">
        <is>
          <t>https://kakaobusiness.gitbook.io/main/ad/moment/start/cpt</t>
        </is>
      </c>
    </row>
    <row r="7" ht="24" customHeight="1">
      <c r="A7" s="18" t="inlineStr">
        <is>
          <t>카카오</t>
        </is>
      </c>
      <c r="B7" s="9" t="inlineStr">
        <is>
          <t>CPT 모션 비즈보드 가이드</t>
        </is>
      </c>
      <c r="C7" s="12" t="inlineStr">
        <is>
          <t>https://kakaobusiness.gitbook.io/main/ad/moment/start/cpt-beta/motion/content-guide</t>
        </is>
      </c>
    </row>
    <row r="8" ht="24" customHeight="1">
      <c r="A8" s="18" t="inlineStr">
        <is>
          <t>카카오</t>
        </is>
      </c>
      <c r="B8" s="9" t="inlineStr">
        <is>
          <t>디스플레이 (네이티브/동영상)</t>
        </is>
      </c>
      <c r="C8" s="12" t="inlineStr">
        <is>
          <t>https://kakaobusiness.gitbook.io/main/ad/moment/start/disp</t>
        </is>
      </c>
    </row>
    <row r="9" ht="24" customHeight="1">
      <c r="A9" s="18" t="inlineStr">
        <is>
          <t>카카오</t>
        </is>
      </c>
      <c r="B9" s="9" t="inlineStr">
        <is>
          <t>동영상 광고 가이드</t>
        </is>
      </c>
      <c r="C9" s="12" t="inlineStr">
        <is>
          <t>https://kakaobusiness.gitbook.io/main/ad/moment/start/video</t>
        </is>
      </c>
    </row>
    <row r="10" ht="24" customHeight="1">
      <c r="A10" s="18" t="inlineStr">
        <is>
          <t>카카오</t>
        </is>
      </c>
      <c r="B10" s="9" t="inlineStr">
        <is>
          <t>비즈니스 폼 가이드</t>
        </is>
      </c>
      <c r="C10" s="12" t="inlineStr">
        <is>
          <t>https://business.kakao.com/info/talkbizform/</t>
        </is>
      </c>
    </row>
    <row r="11" ht="24" customHeight="1">
      <c r="A11" s="18" t="inlineStr">
        <is>
          <t>카카오 PSD</t>
        </is>
      </c>
      <c r="B11" s="9" t="inlineStr">
        <is>
          <t>비즈보드 좌측형 PSD 다운로드</t>
        </is>
      </c>
      <c r="C11" s="12" t="inlineStr">
        <is>
          <t>https://kko.kakao.com/s4tjhRAEIj</t>
        </is>
      </c>
    </row>
    <row r="12" ht="24" customHeight="1">
      <c r="A12" s="18" t="inlineStr">
        <is>
          <t>카카오 PSD</t>
        </is>
      </c>
      <c r="B12" s="9" t="inlineStr">
        <is>
          <t>비즈보드 PSD 제작 가이드 완화 템플릿</t>
        </is>
      </c>
      <c r="C12" s="12" t="inlineStr">
        <is>
          <t>https://kko.kakao.com/rTDq1NinDV</t>
        </is>
      </c>
    </row>
    <row r="13" ht="24" customHeight="1">
      <c r="A13" s="18" t="inlineStr">
        <is>
          <t>네이버</t>
        </is>
      </c>
      <c r="B13" s="9" t="inlineStr">
        <is>
          <t>네이버 GFA 광고 가이드 (원문)</t>
        </is>
      </c>
      <c r="C13" s="12" t="inlineStr">
        <is>
          <t>https://ads.naver.com/adguide?categorySeq=179</t>
        </is>
      </c>
    </row>
    <row r="14" ht="24" customHeight="1">
      <c r="A14" s="18" t="inlineStr">
        <is>
          <t>메타</t>
        </is>
      </c>
      <c r="B14" s="9" t="inlineStr">
        <is>
          <t>메타 광고 가이드 - 이미지 (원문)</t>
        </is>
      </c>
      <c r="C14" s="12" t="inlineStr">
        <is>
          <t>https://www.facebook.com/business/ads-guide/update/image</t>
        </is>
      </c>
    </row>
    <row r="15" ht="24" customHeight="1">
      <c r="A15" s="18" t="inlineStr">
        <is>
          <t>메타</t>
        </is>
      </c>
      <c r="B15" s="9" t="inlineStr">
        <is>
          <t>권장 최소 픽셀 요구사항</t>
        </is>
      </c>
      <c r="C15" s="12" t="inlineStr">
        <is>
          <t>https://www.facebook.com/business/help/469767027114079</t>
        </is>
      </c>
    </row>
    <row r="16" ht="24" customHeight="1">
      <c r="A16" s="18" t="inlineStr">
        <is>
          <t>메타</t>
        </is>
      </c>
      <c r="B16" s="9" t="inlineStr">
        <is>
          <t>게재 위치별 화면비율 모범 사례</t>
        </is>
      </c>
      <c r="C16" s="12" t="inlineStr">
        <is>
          <t>https://www.facebook.com/business/help/103816146375741</t>
        </is>
      </c>
    </row>
    <row r="17" ht="24" customHeight="1">
      <c r="A17" s="18" t="inlineStr">
        <is>
          <t>네이버 NOSP</t>
        </is>
      </c>
      <c r="B17" s="9" t="inlineStr">
        <is>
          <t>NOSP 상품가이드 리스트</t>
        </is>
      </c>
      <c r="C17" s="12" t="inlineStr">
        <is>
          <t>https://nosp.da.naver.com/center/sales/prodguide/list</t>
        </is>
      </c>
    </row>
  </sheetData>
  <mergeCells count="1">
    <mergeCell ref="A1:C1"/>
  </mergeCells>
  <hyperlinks>
    <hyperlink xmlns:r="http://schemas.openxmlformats.org/officeDocument/2006/relationships" ref="C4" r:id="rId1"/>
    <hyperlink xmlns:r="http://schemas.openxmlformats.org/officeDocument/2006/relationships" ref="C5" r:id="rId2"/>
    <hyperlink xmlns:r="http://schemas.openxmlformats.org/officeDocument/2006/relationships" ref="C6" r:id="rId3"/>
    <hyperlink xmlns:r="http://schemas.openxmlformats.org/officeDocument/2006/relationships" ref="C7" r:id="rId4"/>
    <hyperlink xmlns:r="http://schemas.openxmlformats.org/officeDocument/2006/relationships" ref="C8" r:id="rId5"/>
    <hyperlink xmlns:r="http://schemas.openxmlformats.org/officeDocument/2006/relationships" ref="C9" r:id="rId6"/>
    <hyperlink xmlns:r="http://schemas.openxmlformats.org/officeDocument/2006/relationships" ref="C10" r:id="rId7"/>
    <hyperlink xmlns:r="http://schemas.openxmlformats.org/officeDocument/2006/relationships" ref="C11" r:id="rId8"/>
    <hyperlink xmlns:r="http://schemas.openxmlformats.org/officeDocument/2006/relationships" ref="C12" r:id="rId9"/>
    <hyperlink xmlns:r="http://schemas.openxmlformats.org/officeDocument/2006/relationships" ref="C13" r:id="rId10"/>
    <hyperlink xmlns:r="http://schemas.openxmlformats.org/officeDocument/2006/relationships" ref="C14" r:id="rId11"/>
    <hyperlink xmlns:r="http://schemas.openxmlformats.org/officeDocument/2006/relationships" ref="C15" r:id="rId12"/>
    <hyperlink xmlns:r="http://schemas.openxmlformats.org/officeDocument/2006/relationships" ref="C16" r:id="rId13"/>
    <hyperlink xmlns:r="http://schemas.openxmlformats.org/officeDocument/2006/relationships" ref="C17" r:id="rId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2026-05-08T02:42:46Z</dcterms:created>
  <dcterms:modified xmlns:dcterms="http://purl.org/dc/terms/" xmlns:xsi="http://www.w3.org/2001/XMLSchema-instance" xsi:type="dcterms:W3CDTF">2026-05-29T10:37:57Z</dcterms:modified>
</cp:coreProperties>
</file>